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5450" windowHeight="1239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Лист1!$A$1:$E$65</definedName>
  </definedNames>
  <calcPr calcId="114210"/>
</workbook>
</file>

<file path=xl/calcChain.xml><?xml version="1.0" encoding="utf-8"?>
<calcChain xmlns="http://schemas.openxmlformats.org/spreadsheetml/2006/main">
  <c r="E24" i="1"/>
  <c r="E32"/>
  <c r="E33"/>
  <c r="E34"/>
  <c r="E16"/>
  <c r="E17"/>
  <c r="E18"/>
  <c r="E19"/>
  <c r="E20"/>
  <c r="E22"/>
  <c r="D57"/>
  <c r="D60"/>
  <c r="E27"/>
  <c r="E30"/>
  <c r="E36"/>
  <c r="C36"/>
  <c r="D36"/>
  <c r="E25"/>
  <c r="E39"/>
  <c r="E37"/>
  <c r="D19"/>
  <c r="E28"/>
  <c r="C30"/>
  <c r="D30"/>
</calcChain>
</file>

<file path=xl/sharedStrings.xml><?xml version="1.0" encoding="utf-8"?>
<sst xmlns="http://schemas.openxmlformats.org/spreadsheetml/2006/main" count="50" uniqueCount="43">
  <si>
    <t>№ п/п</t>
  </si>
  <si>
    <t>Наименование затрат</t>
  </si>
  <si>
    <t xml:space="preserve">Стоимость в базисных ценах </t>
  </si>
  <si>
    <t>Индекс пересчета</t>
  </si>
  <si>
    <t>Эксплуатация машин</t>
  </si>
  <si>
    <t>Итого:</t>
  </si>
  <si>
    <t>НДС 18%</t>
  </si>
  <si>
    <t>ВСЕГО</t>
  </si>
  <si>
    <t xml:space="preserve">                                 </t>
  </si>
  <si>
    <t>№</t>
  </si>
  <si>
    <t xml:space="preserve">            Наименование</t>
  </si>
  <si>
    <t>Единица</t>
  </si>
  <si>
    <t>Сумма</t>
  </si>
  <si>
    <t>п/п</t>
  </si>
  <si>
    <t>измерения</t>
  </si>
  <si>
    <t>руб.</t>
  </si>
  <si>
    <t xml:space="preserve"> </t>
  </si>
  <si>
    <t xml:space="preserve">       Расчет ФОТ</t>
  </si>
  <si>
    <t>Средняя заработная плата в месяц</t>
  </si>
  <si>
    <t>Трудозатратраты основных рабочих</t>
  </si>
  <si>
    <t>чел./час</t>
  </si>
  <si>
    <t>Трудозатратраты  рабочих, обслуживающих машины и механизмы</t>
  </si>
  <si>
    <t>Нормативная трудоемкость</t>
  </si>
  <si>
    <t xml:space="preserve">Основная зарплата </t>
  </si>
  <si>
    <t xml:space="preserve">ФОТ </t>
  </si>
  <si>
    <t>Часовой ФОТ</t>
  </si>
  <si>
    <t>Итого с НР И СП:</t>
  </si>
  <si>
    <t xml:space="preserve">Стоимость в ценах   2012 г. </t>
  </si>
  <si>
    <t>РАСЧЕТ ДОГОВОРНОЙ ЦЕНЫ</t>
  </si>
  <si>
    <t>Накладные расходы с К=0,85</t>
  </si>
  <si>
    <t>Сметная прибыль с К=0,8</t>
  </si>
  <si>
    <t>Оборудование</t>
  </si>
  <si>
    <t>Транспортные расходы 4%</t>
  </si>
  <si>
    <t>Материалы с транспортными расходами</t>
  </si>
  <si>
    <t xml:space="preserve">Материалы </t>
  </si>
  <si>
    <t>Оборудование с транспортными расходами</t>
  </si>
  <si>
    <t>ИТОГО С ОБОРУДОВАНИЕМ</t>
  </si>
  <si>
    <t>на наружные сети газопровода среднего давления Р=0.18 мПа</t>
  </si>
  <si>
    <t>Стройка:Реконструкция газопровода среднего давления по ул.Вокзальная-пр.Завражнова-ул.Высоковольтная</t>
  </si>
  <si>
    <t>Объект: Реконструкция газопровода среднего давления по ул.Вокзальная-пр.Завражнова-ул.Высоковольтная</t>
  </si>
  <si>
    <t xml:space="preserve">                                     Приложение № 2</t>
  </si>
  <si>
    <t>к Техническому заданию Документации открытого</t>
  </si>
  <si>
    <t>запроса предложений № 76-ОКС-09/2012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</si>
</sst>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General;\-General;"/>
  </numFmts>
  <fonts count="13">
    <font>
      <sz val="10"/>
      <name val="Arial Cyr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0"/>
      <name val="Arial"/>
      <charset val="204"/>
    </font>
    <font>
      <b/>
      <sz val="12"/>
      <name val="Arial Cyr"/>
      <charset val="204"/>
    </font>
    <font>
      <sz val="10"/>
      <name val="Arial Cyr"/>
      <family val="2"/>
      <charset val="204"/>
    </font>
    <font>
      <i/>
      <sz val="10"/>
      <name val="Arial Cyr"/>
      <family val="2"/>
      <charset val="204"/>
    </font>
    <font>
      <sz val="14"/>
      <name val="Arial Cyr"/>
      <family val="2"/>
      <charset val="204"/>
    </font>
    <font>
      <sz val="11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12">
    <xf numFmtId="0" fontId="0" fillId="0" borderId="0" xfId="0"/>
    <xf numFmtId="0" fontId="2" fillId="0" borderId="0" xfId="1" applyFont="1"/>
    <xf numFmtId="0" fontId="4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2" fontId="0" fillId="0" borderId="0" xfId="0" applyNumberForma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4" fontId="0" fillId="0" borderId="0" xfId="0" applyNumberFormat="1"/>
    <xf numFmtId="0" fontId="0" fillId="0" borderId="0" xfId="0" applyBorder="1"/>
    <xf numFmtId="0" fontId="10" fillId="0" borderId="0" xfId="0" applyFont="1"/>
    <xf numFmtId="0" fontId="2" fillId="0" borderId="0" xfId="0" applyFont="1"/>
    <xf numFmtId="0" fontId="1" fillId="0" borderId="0" xfId="0" applyFont="1"/>
    <xf numFmtId="0" fontId="9" fillId="0" borderId="0" xfId="1" applyFont="1"/>
    <xf numFmtId="0" fontId="10" fillId="0" borderId="0" xfId="1" applyFont="1"/>
    <xf numFmtId="0" fontId="3" fillId="0" borderId="0" xfId="1" applyFont="1"/>
    <xf numFmtId="0" fontId="1" fillId="0" borderId="0" xfId="1" applyFont="1"/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Border="1"/>
    <xf numFmtId="0" fontId="7" fillId="0" borderId="0" xfId="0" applyFont="1"/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/>
    <xf numFmtId="0" fontId="8" fillId="0" borderId="10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8" xfId="0" applyBorder="1"/>
    <xf numFmtId="0" fontId="0" fillId="0" borderId="19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" fontId="0" fillId="0" borderId="0" xfId="0" applyNumberFormat="1"/>
    <xf numFmtId="0" fontId="4" fillId="0" borderId="0" xfId="0" applyFont="1" applyAlignment="1">
      <alignment horizontal="center"/>
    </xf>
    <xf numFmtId="2" fontId="0" fillId="0" borderId="21" xfId="0" applyNumberFormat="1" applyBorder="1" applyAlignment="1">
      <alignment horizontal="center"/>
    </xf>
    <xf numFmtId="165" fontId="0" fillId="0" borderId="0" xfId="0" applyNumberFormat="1" applyFont="1" applyAlignment="1" applyProtection="1">
      <alignment horizontal="right" vertical="top" wrapText="1"/>
      <protection locked="0"/>
    </xf>
    <xf numFmtId="49" fontId="4" fillId="0" borderId="0" xfId="0" applyNumberFormat="1" applyFont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4" fontId="0" fillId="0" borderId="22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12" xfId="0" applyNumberFormat="1" applyFon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6" xfId="0" applyFont="1" applyBorder="1"/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16" xfId="0" applyBorder="1"/>
    <xf numFmtId="0" fontId="9" fillId="0" borderId="16" xfId="0" applyFont="1" applyBorder="1"/>
    <xf numFmtId="0" fontId="9" fillId="0" borderId="31" xfId="0" applyFont="1" applyBorder="1"/>
    <xf numFmtId="0" fontId="0" fillId="0" borderId="31" xfId="0" applyBorder="1"/>
    <xf numFmtId="0" fontId="9" fillId="0" borderId="32" xfId="0" applyFont="1" applyBorder="1"/>
    <xf numFmtId="4" fontId="5" fillId="0" borderId="26" xfId="0" applyNumberFormat="1" applyFont="1" applyBorder="1" applyAlignment="1">
      <alignment horizontal="center"/>
    </xf>
    <xf numFmtId="4" fontId="5" fillId="0" borderId="27" xfId="0" applyNumberFormat="1" applyFon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4" fontId="0" fillId="0" borderId="28" xfId="0" applyNumberFormat="1" applyBorder="1" applyAlignment="1">
      <alignment horizontal="center"/>
    </xf>
    <xf numFmtId="4" fontId="0" fillId="0" borderId="33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4" fillId="0" borderId="29" xfId="0" applyNumberFormat="1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10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10" fontId="6" fillId="0" borderId="27" xfId="0" applyNumberFormat="1" applyFont="1" applyBorder="1" applyAlignment="1">
      <alignment horizontal="center"/>
    </xf>
    <xf numFmtId="0" fontId="0" fillId="0" borderId="28" xfId="0" applyBorder="1" applyAlignment="1">
      <alignment horizontal="center"/>
    </xf>
    <xf numFmtId="2" fontId="0" fillId="0" borderId="33" xfId="0" applyNumberForma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0" fontId="12" fillId="0" borderId="29" xfId="0" applyFont="1" applyBorder="1" applyAlignment="1">
      <alignment horizontal="center"/>
    </xf>
    <xf numFmtId="2" fontId="0" fillId="0" borderId="6" xfId="0" applyNumberFormat="1" applyBorder="1" applyAlignment="1">
      <alignment horizontal="center" vertical="center" wrapText="1"/>
    </xf>
    <xf numFmtId="3" fontId="1" fillId="0" borderId="26" xfId="0" applyNumberFormat="1" applyFont="1" applyBorder="1" applyAlignment="1">
      <alignment horizontal="center"/>
    </xf>
    <xf numFmtId="3" fontId="9" fillId="0" borderId="26" xfId="0" applyNumberFormat="1" applyFont="1" applyBorder="1" applyAlignment="1">
      <alignment horizontal="center"/>
    </xf>
    <xf numFmtId="3" fontId="5" fillId="0" borderId="26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1" fillId="0" borderId="0" xfId="0" applyNumberFormat="1" applyFont="1" applyBorder="1" applyAlignment="1" applyProtection="1">
      <alignment horizontal="left" vertical="top"/>
      <protection locked="0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5"/>
  <sheetViews>
    <sheetView tabSelected="1" view="pageBreakPreview" zoomScale="60" zoomScaleNormal="100" workbookViewId="0">
      <selection activeCell="A4" sqref="A4"/>
    </sheetView>
  </sheetViews>
  <sheetFormatPr defaultRowHeight="12.75"/>
  <cols>
    <col min="2" max="2" width="42.5703125" customWidth="1"/>
    <col min="3" max="3" width="14" customWidth="1"/>
    <col min="4" max="4" width="11.5703125" customWidth="1"/>
    <col min="5" max="5" width="20" customWidth="1"/>
    <col min="7" max="7" width="10.5703125" bestFit="1" customWidth="1"/>
  </cols>
  <sheetData>
    <row r="1" spans="1:7">
      <c r="C1" s="107" t="s">
        <v>40</v>
      </c>
      <c r="D1" s="107"/>
      <c r="E1" s="107"/>
    </row>
    <row r="2" spans="1:7">
      <c r="C2" s="107" t="s">
        <v>41</v>
      </c>
      <c r="D2" s="107"/>
      <c r="E2" s="107"/>
    </row>
    <row r="3" spans="1:7">
      <c r="C3" s="111" t="s">
        <v>42</v>
      </c>
      <c r="D3" s="111"/>
      <c r="E3" s="111"/>
    </row>
    <row r="5" spans="1:7">
      <c r="A5" s="108" t="s">
        <v>38</v>
      </c>
      <c r="B5" s="109"/>
      <c r="C5" s="109"/>
      <c r="D5" s="109"/>
      <c r="E5" s="110"/>
      <c r="F5" s="49"/>
      <c r="G5" s="49"/>
    </row>
    <row r="6" spans="1:7">
      <c r="A6" s="108" t="s">
        <v>39</v>
      </c>
      <c r="B6" s="109"/>
      <c r="C6" s="109"/>
      <c r="D6" s="109"/>
      <c r="E6" s="110"/>
      <c r="F6" s="49"/>
      <c r="G6" s="49"/>
    </row>
    <row r="7" spans="1:7" ht="15.75">
      <c r="A7" s="50"/>
      <c r="B7" s="51"/>
      <c r="C7" s="51"/>
      <c r="D7" s="51"/>
      <c r="E7" s="52"/>
      <c r="F7" s="49"/>
      <c r="G7" s="49"/>
    </row>
    <row r="8" spans="1:7" ht="15.75">
      <c r="A8" s="106" t="s">
        <v>28</v>
      </c>
      <c r="B8" s="106"/>
      <c r="C8" s="106"/>
      <c r="D8" s="106"/>
      <c r="E8" s="106"/>
    </row>
    <row r="9" spans="1:7" ht="15.75">
      <c r="A9" s="47"/>
      <c r="B9" s="47"/>
      <c r="C9" s="47"/>
      <c r="D9" s="47"/>
      <c r="E9" s="47"/>
    </row>
    <row r="10" spans="1:7" ht="13.15" customHeight="1">
      <c r="A10" s="106" t="s">
        <v>37</v>
      </c>
      <c r="B10" s="106"/>
      <c r="C10" s="106"/>
      <c r="D10" s="106"/>
      <c r="E10" s="106"/>
      <c r="F10" s="106"/>
    </row>
    <row r="11" spans="1:7" ht="15.75">
      <c r="A11" s="2"/>
      <c r="B11" s="2"/>
    </row>
    <row r="12" spans="1:7" ht="15.75">
      <c r="A12" s="2"/>
      <c r="B12" s="2"/>
    </row>
    <row r="13" spans="1:7" ht="13.5" thickBot="1"/>
    <row r="14" spans="1:7" ht="39" thickBot="1">
      <c r="A14" s="3" t="s">
        <v>0</v>
      </c>
      <c r="B14" s="66" t="s">
        <v>1</v>
      </c>
      <c r="C14" s="3" t="s">
        <v>2</v>
      </c>
      <c r="D14" s="66" t="s">
        <v>3</v>
      </c>
      <c r="E14" s="3" t="s">
        <v>27</v>
      </c>
    </row>
    <row r="15" spans="1:7">
      <c r="A15" s="60"/>
      <c r="B15" s="67"/>
      <c r="C15" s="60"/>
      <c r="D15" s="60"/>
      <c r="E15" s="92"/>
    </row>
    <row r="16" spans="1:7">
      <c r="A16" s="61">
        <v>1</v>
      </c>
      <c r="B16" s="68" t="s">
        <v>34</v>
      </c>
      <c r="C16" s="74">
        <v>1543877</v>
      </c>
      <c r="D16" s="82">
        <v>5.01</v>
      </c>
      <c r="E16" s="93">
        <f>C16*D16</f>
        <v>7734823.7699999996</v>
      </c>
    </row>
    <row r="17" spans="1:8">
      <c r="A17" s="61">
        <v>2</v>
      </c>
      <c r="B17" s="69" t="s">
        <v>32</v>
      </c>
      <c r="C17" s="74"/>
      <c r="D17" s="83">
        <v>0.04</v>
      </c>
      <c r="E17" s="93">
        <f>E16/100*4</f>
        <v>309392.95079999999</v>
      </c>
    </row>
    <row r="18" spans="1:8">
      <c r="A18" s="61">
        <v>3</v>
      </c>
      <c r="B18" s="70" t="s">
        <v>33</v>
      </c>
      <c r="C18" s="74"/>
      <c r="D18" s="82"/>
      <c r="E18" s="94">
        <f>E16+E17</f>
        <v>8044216.7207999993</v>
      </c>
    </row>
    <row r="19" spans="1:8">
      <c r="A19" s="62">
        <v>4</v>
      </c>
      <c r="B19" s="71" t="s">
        <v>23</v>
      </c>
      <c r="C19" s="75">
        <v>55701</v>
      </c>
      <c r="D19" s="84">
        <f>E19/C19</f>
        <v>11.481849517961976</v>
      </c>
      <c r="E19" s="94">
        <f>D51*D49</f>
        <v>639550.5</v>
      </c>
    </row>
    <row r="20" spans="1:8">
      <c r="A20" s="62">
        <v>5</v>
      </c>
      <c r="B20" s="71" t="s">
        <v>4</v>
      </c>
      <c r="C20" s="75">
        <v>661934</v>
      </c>
      <c r="D20" s="84">
        <v>5.66</v>
      </c>
      <c r="E20" s="94">
        <f>C20*D20</f>
        <v>3746546.44</v>
      </c>
    </row>
    <row r="21" spans="1:8">
      <c r="A21" s="62"/>
      <c r="B21" s="72"/>
      <c r="C21" s="75"/>
      <c r="D21" s="84"/>
      <c r="E21" s="95"/>
    </row>
    <row r="22" spans="1:8">
      <c r="A22" s="62">
        <v>6</v>
      </c>
      <c r="B22" s="69" t="s">
        <v>5</v>
      </c>
      <c r="C22" s="76"/>
      <c r="D22" s="85"/>
      <c r="E22" s="96">
        <f>E18+E19+E20</f>
        <v>12430313.660799999</v>
      </c>
    </row>
    <row r="23" spans="1:8">
      <c r="A23" s="63"/>
      <c r="B23" s="69"/>
      <c r="C23" s="76"/>
      <c r="D23" s="85"/>
      <c r="E23" s="97"/>
    </row>
    <row r="24" spans="1:8">
      <c r="A24" s="64">
        <v>7</v>
      </c>
      <c r="B24" s="70" t="s">
        <v>29</v>
      </c>
      <c r="C24" s="77">
        <v>87681</v>
      </c>
      <c r="D24" s="86">
        <v>0.96050000000000002</v>
      </c>
      <c r="E24" s="94">
        <f>D60*D24</f>
        <v>788319.32925000007</v>
      </c>
      <c r="H24" s="5"/>
    </row>
    <row r="25" spans="1:8">
      <c r="A25" s="64">
        <v>8</v>
      </c>
      <c r="B25" s="69" t="s">
        <v>5</v>
      </c>
      <c r="C25" s="78"/>
      <c r="D25" s="87"/>
      <c r="E25" s="98">
        <f>E24+E22</f>
        <v>13218632.990049999</v>
      </c>
    </row>
    <row r="26" spans="1:8">
      <c r="A26" s="62"/>
      <c r="B26" s="72"/>
      <c r="C26" s="76"/>
      <c r="D26" s="85"/>
      <c r="E26" s="99"/>
    </row>
    <row r="27" spans="1:8">
      <c r="A27" s="61">
        <v>9</v>
      </c>
      <c r="B27" s="70" t="s">
        <v>30</v>
      </c>
      <c r="C27" s="77">
        <v>51691</v>
      </c>
      <c r="D27" s="86">
        <v>0.53600000000000003</v>
      </c>
      <c r="E27" s="94">
        <f>D27*D60</f>
        <v>439915.83600000001</v>
      </c>
    </row>
    <row r="28" spans="1:8">
      <c r="A28" s="62">
        <v>10</v>
      </c>
      <c r="B28" s="69" t="s">
        <v>5</v>
      </c>
      <c r="C28" s="76"/>
      <c r="D28" s="80"/>
      <c r="E28" s="99">
        <f>E27+E25</f>
        <v>13658548.826049998</v>
      </c>
    </row>
    <row r="29" spans="1:8">
      <c r="A29" s="62"/>
      <c r="B29" s="35"/>
      <c r="C29" s="79"/>
      <c r="D29" s="88"/>
      <c r="E29" s="100"/>
    </row>
    <row r="30" spans="1:8">
      <c r="A30" s="61">
        <v>11</v>
      </c>
      <c r="B30" s="69" t="s">
        <v>26</v>
      </c>
      <c r="C30" s="77">
        <f>C16+C19+C20+C24+C27</f>
        <v>2400884</v>
      </c>
      <c r="D30" s="89">
        <f>E30/C30</f>
        <v>5.6889665748324356</v>
      </c>
      <c r="E30" s="94">
        <f>E22+E24+E27</f>
        <v>13658548.826049998</v>
      </c>
      <c r="G30" s="46"/>
    </row>
    <row r="31" spans="1:8">
      <c r="A31" s="62"/>
      <c r="B31" s="72"/>
      <c r="C31" s="80"/>
      <c r="D31" s="85"/>
      <c r="E31" s="99"/>
    </row>
    <row r="32" spans="1:8">
      <c r="A32" s="62">
        <v>12</v>
      </c>
      <c r="B32" s="72" t="s">
        <v>31</v>
      </c>
      <c r="C32" s="76">
        <v>93477</v>
      </c>
      <c r="D32" s="85">
        <v>3.37</v>
      </c>
      <c r="E32" s="99">
        <f>C32*D32</f>
        <v>315017.49</v>
      </c>
    </row>
    <row r="33" spans="1:5">
      <c r="A33" s="62">
        <v>13</v>
      </c>
      <c r="B33" s="72" t="s">
        <v>32</v>
      </c>
      <c r="C33" s="76"/>
      <c r="D33" s="86">
        <v>0.04</v>
      </c>
      <c r="E33" s="99">
        <f>E32/100*4</f>
        <v>12600.6996</v>
      </c>
    </row>
    <row r="34" spans="1:5">
      <c r="A34" s="62">
        <v>14</v>
      </c>
      <c r="B34" s="71" t="s">
        <v>35</v>
      </c>
      <c r="C34" s="76"/>
      <c r="D34" s="90"/>
      <c r="E34" s="101">
        <f>E32+E33</f>
        <v>327618.18959999998</v>
      </c>
    </row>
    <row r="35" spans="1:5">
      <c r="A35" s="62"/>
      <c r="B35" s="72"/>
      <c r="C35" s="76"/>
      <c r="D35" s="90"/>
      <c r="E35" s="101"/>
    </row>
    <row r="36" spans="1:5">
      <c r="A36" s="62">
        <v>15</v>
      </c>
      <c r="B36" s="71" t="s">
        <v>36</v>
      </c>
      <c r="C36" s="76">
        <f>C16+C19+C20+C24+C27+C32</f>
        <v>2494361</v>
      </c>
      <c r="D36" s="85">
        <f>E36/C36</f>
        <v>5.6071142130790204</v>
      </c>
      <c r="E36" s="101">
        <f>E34+E30</f>
        <v>13986167.015649999</v>
      </c>
    </row>
    <row r="37" spans="1:5">
      <c r="A37" s="62">
        <v>16</v>
      </c>
      <c r="B37" s="71" t="s">
        <v>6</v>
      </c>
      <c r="C37" s="80"/>
      <c r="D37" s="85"/>
      <c r="E37" s="101">
        <f>E39-E36</f>
        <v>2517510.062816998</v>
      </c>
    </row>
    <row r="38" spans="1:5">
      <c r="A38" s="62"/>
      <c r="B38" s="72"/>
      <c r="C38" s="80"/>
      <c r="D38" s="85"/>
      <c r="E38" s="99"/>
    </row>
    <row r="39" spans="1:5" ht="16.5" thickBot="1">
      <c r="A39" s="65">
        <v>17</v>
      </c>
      <c r="B39" s="73" t="s">
        <v>7</v>
      </c>
      <c r="C39" s="81"/>
      <c r="D39" s="91"/>
      <c r="E39" s="102">
        <f>E36*1.18</f>
        <v>16503677.078466997</v>
      </c>
    </row>
    <row r="41" spans="1:5">
      <c r="E41" s="8"/>
    </row>
    <row r="42" spans="1:5" ht="18">
      <c r="B42" s="21" t="s">
        <v>17</v>
      </c>
      <c r="E42" s="8"/>
    </row>
    <row r="43" spans="1:5" ht="18.75" thickBot="1">
      <c r="B43" s="21" t="s">
        <v>8</v>
      </c>
      <c r="E43" s="8"/>
    </row>
    <row r="44" spans="1:5" ht="14.25">
      <c r="A44" s="22" t="s">
        <v>9</v>
      </c>
      <c r="B44" s="23" t="s">
        <v>10</v>
      </c>
      <c r="C44" s="24" t="s">
        <v>11</v>
      </c>
      <c r="D44" s="25" t="s">
        <v>12</v>
      </c>
      <c r="E44" s="8"/>
    </row>
    <row r="45" spans="1:5" ht="15" thickBot="1">
      <c r="A45" s="26" t="s">
        <v>13</v>
      </c>
      <c r="B45" s="27"/>
      <c r="C45" s="28" t="s">
        <v>14</v>
      </c>
      <c r="D45" s="29"/>
      <c r="E45" s="8"/>
    </row>
    <row r="46" spans="1:5">
      <c r="A46" s="30"/>
      <c r="B46" s="9"/>
      <c r="C46" s="31"/>
      <c r="D46" s="32"/>
      <c r="E46" s="8"/>
    </row>
    <row r="47" spans="1:5">
      <c r="A47" s="33">
        <v>1</v>
      </c>
      <c r="B47" s="9" t="s">
        <v>18</v>
      </c>
      <c r="C47" s="7" t="s">
        <v>15</v>
      </c>
      <c r="D47" s="55">
        <v>17850</v>
      </c>
      <c r="E47" s="8"/>
    </row>
    <row r="48" spans="1:5">
      <c r="A48" s="34"/>
      <c r="B48" s="35"/>
      <c r="C48" s="6"/>
      <c r="D48" s="56"/>
      <c r="E48" s="8"/>
    </row>
    <row r="49" spans="1:5">
      <c r="A49" s="33">
        <v>2</v>
      </c>
      <c r="B49" s="9" t="s">
        <v>25</v>
      </c>
      <c r="C49" s="7" t="s">
        <v>15</v>
      </c>
      <c r="D49" s="57">
        <v>107.85</v>
      </c>
      <c r="E49" s="8"/>
    </row>
    <row r="50" spans="1:5">
      <c r="A50" s="34"/>
      <c r="B50" s="36"/>
      <c r="C50" s="37" t="s">
        <v>16</v>
      </c>
      <c r="D50" s="53"/>
      <c r="E50" s="8"/>
    </row>
    <row r="51" spans="1:5">
      <c r="A51" s="33">
        <v>3</v>
      </c>
      <c r="B51" s="31" t="s">
        <v>19</v>
      </c>
      <c r="C51" s="17" t="s">
        <v>20</v>
      </c>
      <c r="D51" s="54">
        <v>5930</v>
      </c>
      <c r="E51" s="8"/>
    </row>
    <row r="52" spans="1:5">
      <c r="A52" s="38"/>
      <c r="B52" s="4"/>
      <c r="C52" s="39"/>
      <c r="D52" s="58"/>
      <c r="E52" s="8"/>
    </row>
    <row r="53" spans="1:5">
      <c r="A53" s="33"/>
      <c r="B53" s="103" t="s">
        <v>21</v>
      </c>
      <c r="C53" s="17"/>
      <c r="D53" s="54"/>
      <c r="E53" s="8"/>
    </row>
    <row r="54" spans="1:5">
      <c r="A54" s="33">
        <v>4</v>
      </c>
      <c r="B54" s="104"/>
      <c r="C54" s="17" t="s">
        <v>20</v>
      </c>
      <c r="D54" s="54">
        <v>1680</v>
      </c>
      <c r="E54" s="8"/>
    </row>
    <row r="55" spans="1:5">
      <c r="A55" s="38"/>
      <c r="B55" s="105"/>
      <c r="C55" s="45"/>
      <c r="D55" s="58"/>
      <c r="E55" s="8"/>
    </row>
    <row r="56" spans="1:5">
      <c r="A56" s="40"/>
      <c r="B56" s="36"/>
      <c r="C56" s="37"/>
      <c r="D56" s="53"/>
    </row>
    <row r="57" spans="1:5">
      <c r="A57" s="41">
        <v>6</v>
      </c>
      <c r="B57" s="31" t="s">
        <v>22</v>
      </c>
      <c r="C57" s="17" t="s">
        <v>20</v>
      </c>
      <c r="D57" s="54">
        <f>SUM(D51:D54)</f>
        <v>7610</v>
      </c>
    </row>
    <row r="58" spans="1:5" ht="13.5" thickBot="1">
      <c r="A58" s="42"/>
      <c r="B58" s="43"/>
      <c r="C58" s="44"/>
      <c r="D58" s="59"/>
    </row>
    <row r="59" spans="1:5">
      <c r="A59" s="40"/>
      <c r="B59" s="36"/>
      <c r="C59" s="37"/>
      <c r="D59" s="53"/>
    </row>
    <row r="60" spans="1:5">
      <c r="A60" s="41">
        <v>7</v>
      </c>
      <c r="B60" s="31" t="s">
        <v>24</v>
      </c>
      <c r="C60" s="17" t="s">
        <v>15</v>
      </c>
      <c r="D60" s="54">
        <f>D57*D49</f>
        <v>820738.5</v>
      </c>
    </row>
    <row r="61" spans="1:5" ht="13.5" thickBot="1">
      <c r="A61" s="42"/>
      <c r="B61" s="43"/>
      <c r="C61" s="44"/>
      <c r="D61" s="48"/>
    </row>
    <row r="62" spans="1:5">
      <c r="A62" s="9"/>
      <c r="B62" s="9"/>
      <c r="C62" s="17"/>
      <c r="D62" s="19"/>
    </row>
    <row r="63" spans="1:5">
      <c r="A63" s="9"/>
      <c r="B63" s="9"/>
      <c r="C63" s="17"/>
      <c r="D63" s="19"/>
      <c r="E63" s="13"/>
    </row>
    <row r="64" spans="1:5">
      <c r="A64" s="9"/>
      <c r="B64" s="9"/>
      <c r="C64" s="17"/>
      <c r="D64" s="19"/>
      <c r="E64" s="13"/>
    </row>
    <row r="65" spans="1:6">
      <c r="A65" s="10"/>
      <c r="B65" s="9"/>
      <c r="C65" s="10"/>
      <c r="D65" s="10"/>
      <c r="E65" s="13">
        <v>36</v>
      </c>
    </row>
    <row r="66" spans="1:6" ht="15">
      <c r="A66" s="11"/>
      <c r="B66" s="12"/>
      <c r="C66" s="11"/>
      <c r="D66" s="1"/>
      <c r="E66" s="15"/>
    </row>
    <row r="67" spans="1:6" ht="15">
      <c r="A67" s="11"/>
      <c r="B67" s="12"/>
      <c r="C67" s="1"/>
      <c r="D67" s="1"/>
      <c r="E67" s="16"/>
    </row>
    <row r="68" spans="1:6">
      <c r="A68" s="10"/>
      <c r="B68" s="12"/>
      <c r="C68" s="14"/>
      <c r="D68" s="14"/>
      <c r="E68" s="9"/>
      <c r="F68" s="10"/>
    </row>
    <row r="69" spans="1:6">
      <c r="A69" s="10"/>
      <c r="B69" s="10"/>
      <c r="C69" s="14"/>
      <c r="D69" s="14"/>
      <c r="E69" s="19"/>
    </row>
    <row r="70" spans="1:6" ht="15">
      <c r="A70" s="11"/>
      <c r="B70" s="10"/>
      <c r="C70" s="1"/>
      <c r="D70" s="1"/>
      <c r="E70" s="9"/>
    </row>
    <row r="71" spans="1:6">
      <c r="A71" s="17"/>
      <c r="B71" s="9"/>
      <c r="C71" s="9"/>
      <c r="D71" s="9"/>
      <c r="E71" s="9"/>
    </row>
    <row r="72" spans="1:6">
      <c r="A72" s="17"/>
      <c r="B72" s="9"/>
      <c r="C72" s="17"/>
      <c r="D72" s="18"/>
      <c r="E72" s="9"/>
    </row>
    <row r="73" spans="1:6">
      <c r="A73" s="17"/>
      <c r="B73" s="9"/>
      <c r="C73" s="17"/>
      <c r="D73" s="18"/>
      <c r="E73" s="9"/>
    </row>
    <row r="74" spans="1:6">
      <c r="A74" s="17"/>
      <c r="B74" s="9"/>
      <c r="C74" s="17"/>
      <c r="D74" s="18"/>
    </row>
    <row r="75" spans="1:6">
      <c r="A75" s="17"/>
      <c r="B75" s="9"/>
      <c r="C75" s="17"/>
      <c r="D75" s="18"/>
    </row>
    <row r="76" spans="1:6">
      <c r="A76" s="17"/>
      <c r="B76" s="9"/>
      <c r="C76" s="17"/>
      <c r="D76" s="18"/>
    </row>
    <row r="77" spans="1:6">
      <c r="A77" s="9"/>
      <c r="B77" s="9"/>
      <c r="C77" s="9"/>
      <c r="D77" s="20"/>
    </row>
    <row r="78" spans="1:6">
      <c r="A78" s="17"/>
      <c r="B78" s="9"/>
      <c r="C78" s="17"/>
      <c r="D78" s="19"/>
    </row>
    <row r="79" spans="1:6">
      <c r="A79" s="17"/>
      <c r="B79" s="9"/>
      <c r="C79" s="17"/>
      <c r="D79" s="18"/>
    </row>
    <row r="80" spans="1:6">
      <c r="A80" s="17"/>
      <c r="B80" s="9"/>
      <c r="C80" s="17"/>
      <c r="D80" s="20"/>
    </row>
    <row r="81" spans="1:4">
      <c r="A81" s="9"/>
      <c r="B81" s="9"/>
      <c r="C81" s="17"/>
      <c r="D81" s="19"/>
    </row>
    <row r="82" spans="1:4">
      <c r="A82" s="9"/>
      <c r="B82" s="9"/>
      <c r="C82" s="17"/>
      <c r="D82" s="19"/>
    </row>
    <row r="83" spans="1:4">
      <c r="A83" s="9"/>
      <c r="B83" s="9"/>
      <c r="C83" s="17"/>
      <c r="D83" s="19"/>
    </row>
    <row r="84" spans="1:4">
      <c r="A84" s="9"/>
      <c r="B84" s="9"/>
      <c r="C84" s="17"/>
      <c r="D84" s="18"/>
    </row>
    <row r="85" spans="1:4">
      <c r="A85" s="9"/>
      <c r="B85" s="9"/>
      <c r="C85" s="9"/>
      <c r="D85" s="9"/>
    </row>
  </sheetData>
  <mergeCells count="8">
    <mergeCell ref="B53:B55"/>
    <mergeCell ref="A10:F10"/>
    <mergeCell ref="C1:E1"/>
    <mergeCell ref="C2:E2"/>
    <mergeCell ref="A5:E5"/>
    <mergeCell ref="A6:E6"/>
    <mergeCell ref="A8:E8"/>
    <mergeCell ref="C3:E3"/>
  </mergeCells>
  <phoneticPr fontId="11" type="noConversion"/>
  <pageMargins left="1.05" right="0.75" top="0.32" bottom="0.31" header="0.5" footer="0.24"/>
  <pageSetup paperSize="9"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 </dc:creator>
  <cp:lastModifiedBy>tender</cp:lastModifiedBy>
  <cp:lastPrinted>2012-09-28T11:15:20Z</cp:lastPrinted>
  <dcterms:created xsi:type="dcterms:W3CDTF">2007-06-27T09:22:23Z</dcterms:created>
  <dcterms:modified xsi:type="dcterms:W3CDTF">2012-09-28T11:15:22Z</dcterms:modified>
</cp:coreProperties>
</file>