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5450" windowHeight="11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Лист1!$A$1:$F$63</definedName>
  </definedNames>
  <calcPr calcId="114210"/>
</workbook>
</file>

<file path=xl/calcChain.xml><?xml version="1.0" encoding="utf-8"?>
<calcChain xmlns="http://schemas.openxmlformats.org/spreadsheetml/2006/main">
  <c r="E15" i="1"/>
  <c r="E16"/>
  <c r="E17"/>
  <c r="E19"/>
  <c r="E21"/>
  <c r="D18"/>
  <c r="D55"/>
  <c r="D58"/>
  <c r="E26"/>
  <c r="E23"/>
  <c r="E24"/>
  <c r="E27"/>
  <c r="E30"/>
  <c r="E37"/>
  <c r="E35"/>
  <c r="C30"/>
  <c r="C33"/>
  <c r="D33"/>
  <c r="D30"/>
</calcChain>
</file>

<file path=xl/sharedStrings.xml><?xml version="1.0" encoding="utf-8"?>
<sst xmlns="http://schemas.openxmlformats.org/spreadsheetml/2006/main" count="46" uniqueCount="39">
  <si>
    <t>№ п/п</t>
  </si>
  <si>
    <t>Наименование затрат</t>
  </si>
  <si>
    <t xml:space="preserve">Стоимость в базисных ценах </t>
  </si>
  <si>
    <t>Индекс пересчета</t>
  </si>
  <si>
    <t>Эксплуатация машин</t>
  </si>
  <si>
    <t>Итого:</t>
  </si>
  <si>
    <t>НДС 18%</t>
  </si>
  <si>
    <t>ВСЕГО</t>
  </si>
  <si>
    <t xml:space="preserve">                                 </t>
  </si>
  <si>
    <t>№</t>
  </si>
  <si>
    <t xml:space="preserve">            Наименование</t>
  </si>
  <si>
    <t>Единица</t>
  </si>
  <si>
    <t>Сумма</t>
  </si>
  <si>
    <t>п/п</t>
  </si>
  <si>
    <t>измерения</t>
  </si>
  <si>
    <t>руб.</t>
  </si>
  <si>
    <t xml:space="preserve"> </t>
  </si>
  <si>
    <t xml:space="preserve">       Расчет ФОТ</t>
  </si>
  <si>
    <t>Средняя заработная плата в месяц</t>
  </si>
  <si>
    <t>Трудозатратраты основных рабочих</t>
  </si>
  <si>
    <t>чел./час</t>
  </si>
  <si>
    <t>Трудозатратраты  рабочих, обслуживающих машины и механизмы</t>
  </si>
  <si>
    <t>Нормативная трудоемкость</t>
  </si>
  <si>
    <t xml:space="preserve">Основная зарплата </t>
  </si>
  <si>
    <t xml:space="preserve">ФОТ </t>
  </si>
  <si>
    <t>Часовой ФОТ</t>
  </si>
  <si>
    <t>Итого с НР И СП:</t>
  </si>
  <si>
    <t xml:space="preserve">Стоимость в ценах   2012 г. </t>
  </si>
  <si>
    <t>на наружные сети газопровода высокого давления Р=1.2 мПа</t>
  </si>
  <si>
    <t>Стройка: Газопровод высокого давления к РССК (прокол через овраг)</t>
  </si>
  <si>
    <t xml:space="preserve">Объект: Наружные сети газопровода высокого давления Р=1.2 </t>
  </si>
  <si>
    <t>РАСЧЕТ ДОГОВОРНОЙ ЦЕНЫ</t>
  </si>
  <si>
    <t>Накладные расходы с К=0,85</t>
  </si>
  <si>
    <t>Сметная прибыль с К=0,8</t>
  </si>
  <si>
    <t>Материалы с транспортными расходами</t>
  </si>
  <si>
    <t>Материалы</t>
  </si>
  <si>
    <t>Транспортные расходы 4%</t>
  </si>
  <si>
    <t xml:space="preserve">                                                                                    Приложение № 1.2 к Техническому заданию</t>
  </si>
  <si>
    <t xml:space="preserve">                                            документации открытого запроса предложений № 75-ОКМ-09/2012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</si>
</sst>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General;\-General;"/>
  </numFmts>
  <fonts count="13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2" fillId="0" borderId="0" xfId="1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0" xfId="0" applyNumberFormat="1"/>
    <xf numFmtId="0" fontId="0" fillId="0" borderId="0" xfId="0" applyBorder="1"/>
    <xf numFmtId="0" fontId="10" fillId="0" borderId="0" xfId="0" applyFont="1"/>
    <xf numFmtId="0" fontId="2" fillId="0" borderId="0" xfId="0" applyFont="1"/>
    <xf numFmtId="0" fontId="1" fillId="0" borderId="0" xfId="0" applyFont="1"/>
    <xf numFmtId="0" fontId="9" fillId="0" borderId="0" xfId="1" applyFont="1"/>
    <xf numFmtId="0" fontId="10" fillId="0" borderId="0" xfId="1" applyFont="1"/>
    <xf numFmtId="0" fontId="3" fillId="0" borderId="0" xfId="1" applyFont="1"/>
    <xf numFmtId="0" fontId="1" fillId="0" borderId="0" xfId="1" applyFo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center"/>
    </xf>
    <xf numFmtId="2" fontId="0" fillId="0" borderId="21" xfId="0" applyNumberFormat="1" applyBorder="1" applyAlignment="1">
      <alignment horizontal="center"/>
    </xf>
    <xf numFmtId="165" fontId="0" fillId="0" borderId="0" xfId="0" applyNumberFormat="1" applyFont="1" applyAlignment="1" applyProtection="1">
      <alignment horizontal="righ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4" fontId="0" fillId="0" borderId="22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/>
    </xf>
    <xf numFmtId="10" fontId="6" fillId="0" borderId="16" xfId="0" applyNumberFormat="1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10" fontId="6" fillId="0" borderId="31" xfId="0" applyNumberFormat="1" applyFon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0" fillId="0" borderId="26" xfId="0" applyBorder="1" applyAlignment="1">
      <alignment wrapText="1"/>
    </xf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9" fillId="0" borderId="9" xfId="0" applyFont="1" applyBorder="1"/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9" fillId="0" borderId="28" xfId="0" applyNumberFormat="1" applyFont="1" applyBorder="1" applyAlignment="1">
      <alignment horizontal="center"/>
    </xf>
    <xf numFmtId="49" fontId="1" fillId="0" borderId="0" xfId="0" applyNumberFormat="1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3"/>
  <sheetViews>
    <sheetView tabSelected="1" topLeftCell="A43" workbookViewId="0">
      <selection activeCell="E70" sqref="E70"/>
    </sheetView>
  </sheetViews>
  <sheetFormatPr defaultRowHeight="12.75"/>
  <cols>
    <col min="2" max="2" width="41.85546875" customWidth="1"/>
    <col min="3" max="3" width="14" customWidth="1"/>
    <col min="4" max="4" width="11.5703125" customWidth="1"/>
    <col min="5" max="5" width="16.28515625" customWidth="1"/>
    <col min="7" max="7" width="10.5703125" bestFit="1" customWidth="1"/>
  </cols>
  <sheetData>
    <row r="1" spans="1:7" ht="15" customHeight="1">
      <c r="A1" s="101" t="s">
        <v>37</v>
      </c>
      <c r="B1" s="102"/>
      <c r="C1" s="102"/>
      <c r="D1" s="102"/>
      <c r="E1" s="103"/>
      <c r="F1" s="49"/>
      <c r="G1" s="49"/>
    </row>
    <row r="2" spans="1:7">
      <c r="A2" s="101" t="s">
        <v>38</v>
      </c>
      <c r="B2" s="102"/>
      <c r="C2" s="102"/>
      <c r="D2" s="102"/>
      <c r="E2" s="103"/>
      <c r="F2" s="49"/>
      <c r="G2" s="49"/>
    </row>
    <row r="3" spans="1:7">
      <c r="A3" s="98"/>
      <c r="B3" s="99"/>
      <c r="C3" s="99"/>
      <c r="D3" s="99"/>
      <c r="E3" s="100"/>
      <c r="F3" s="49"/>
      <c r="G3" s="49"/>
    </row>
    <row r="4" spans="1:7">
      <c r="A4" s="101" t="s">
        <v>29</v>
      </c>
      <c r="B4" s="102"/>
      <c r="C4" s="102"/>
      <c r="D4" s="102"/>
      <c r="E4" s="103"/>
      <c r="F4" s="49"/>
      <c r="G4" s="49"/>
    </row>
    <row r="5" spans="1:7">
      <c r="A5" s="101" t="s">
        <v>30</v>
      </c>
      <c r="B5" s="102"/>
      <c r="C5" s="102"/>
      <c r="D5" s="102"/>
      <c r="E5" s="103"/>
      <c r="F5" s="49"/>
      <c r="G5" s="49"/>
    </row>
    <row r="6" spans="1:7" ht="15.75">
      <c r="A6" s="50"/>
      <c r="B6" s="51"/>
      <c r="C6" s="51"/>
      <c r="D6" s="51"/>
      <c r="E6" s="52"/>
      <c r="F6" s="49"/>
      <c r="G6" s="49"/>
    </row>
    <row r="7" spans="1:7" ht="15.75">
      <c r="A7" s="104" t="s">
        <v>31</v>
      </c>
      <c r="B7" s="104"/>
      <c r="C7" s="104"/>
      <c r="D7" s="104"/>
      <c r="E7" s="104"/>
    </row>
    <row r="8" spans="1:7" ht="15.75">
      <c r="A8" s="47"/>
      <c r="B8" s="47"/>
      <c r="C8" s="47"/>
      <c r="D8" s="47"/>
      <c r="E8" s="47"/>
    </row>
    <row r="9" spans="1:7" ht="13.15" customHeight="1">
      <c r="A9" s="104" t="s">
        <v>28</v>
      </c>
      <c r="B9" s="104"/>
      <c r="C9" s="104"/>
      <c r="D9" s="104"/>
      <c r="E9" s="104"/>
      <c r="F9" s="104"/>
    </row>
    <row r="10" spans="1:7" ht="15.75">
      <c r="A10" s="2"/>
      <c r="B10" s="2"/>
    </row>
    <row r="11" spans="1:7" ht="15.75">
      <c r="A11" s="2"/>
      <c r="B11" s="2"/>
    </row>
    <row r="12" spans="1:7" ht="13.5" thickBot="1"/>
    <row r="13" spans="1:7" ht="39" thickBot="1">
      <c r="A13" s="3" t="s">
        <v>0</v>
      </c>
      <c r="B13" s="3" t="s">
        <v>1</v>
      </c>
      <c r="C13" s="3" t="s">
        <v>2</v>
      </c>
      <c r="D13" s="69" t="s">
        <v>3</v>
      </c>
      <c r="E13" s="3" t="s">
        <v>27</v>
      </c>
    </row>
    <row r="14" spans="1:7">
      <c r="A14" s="80"/>
      <c r="B14" s="80"/>
      <c r="C14" s="80"/>
      <c r="D14" s="70"/>
      <c r="E14" s="60"/>
    </row>
    <row r="15" spans="1:7">
      <c r="A15" s="91">
        <v>1</v>
      </c>
      <c r="B15" s="86" t="s">
        <v>35</v>
      </c>
      <c r="C15" s="63">
        <v>131455</v>
      </c>
      <c r="D15" s="71">
        <v>4.1900000000000004</v>
      </c>
      <c r="E15" s="62">
        <f>C15*D15</f>
        <v>550796.45000000007</v>
      </c>
    </row>
    <row r="16" spans="1:7">
      <c r="A16" s="91">
        <v>2</v>
      </c>
      <c r="B16" s="87" t="s">
        <v>36</v>
      </c>
      <c r="C16" s="63"/>
      <c r="D16" s="72">
        <v>0.04</v>
      </c>
      <c r="E16" s="62">
        <f>E15/100*4</f>
        <v>22031.858000000004</v>
      </c>
    </row>
    <row r="17" spans="1:8">
      <c r="A17" s="91">
        <v>3</v>
      </c>
      <c r="B17" s="87" t="s">
        <v>34</v>
      </c>
      <c r="C17" s="63"/>
      <c r="D17" s="72"/>
      <c r="E17" s="61">
        <f>E15+E16</f>
        <v>572828.30800000008</v>
      </c>
    </row>
    <row r="18" spans="1:8">
      <c r="A18" s="92">
        <v>4</v>
      </c>
      <c r="B18" s="88" t="s">
        <v>23</v>
      </c>
      <c r="C18" s="81">
        <v>6374</v>
      </c>
      <c r="D18" s="73">
        <f>E18/C18</f>
        <v>10.896673988076561</v>
      </c>
      <c r="E18" s="61">
        <v>69455.399999999994</v>
      </c>
    </row>
    <row r="19" spans="1:8">
      <c r="A19" s="92">
        <v>5</v>
      </c>
      <c r="B19" s="88" t="s">
        <v>4</v>
      </c>
      <c r="C19" s="81">
        <v>162197</v>
      </c>
      <c r="D19" s="73">
        <v>5.65</v>
      </c>
      <c r="E19" s="61">
        <f>C19*D19</f>
        <v>916413.05</v>
      </c>
    </row>
    <row r="20" spans="1:8">
      <c r="A20" s="92"/>
      <c r="B20" s="88"/>
      <c r="C20" s="81"/>
      <c r="D20" s="73"/>
      <c r="E20" s="63"/>
    </row>
    <row r="21" spans="1:8">
      <c r="A21" s="92">
        <v>6</v>
      </c>
      <c r="B21" s="87" t="s">
        <v>5</v>
      </c>
      <c r="C21" s="66"/>
      <c r="D21" s="74"/>
      <c r="E21" s="97">
        <f>E17+E18+E19</f>
        <v>1558696.7580000001</v>
      </c>
    </row>
    <row r="22" spans="1:8">
      <c r="A22" s="93"/>
      <c r="B22" s="87"/>
      <c r="C22" s="66"/>
      <c r="D22" s="74"/>
      <c r="E22" s="64"/>
    </row>
    <row r="23" spans="1:8">
      <c r="A23" s="94">
        <v>7</v>
      </c>
      <c r="B23" s="87" t="s">
        <v>32</v>
      </c>
      <c r="C23" s="64">
        <v>11954</v>
      </c>
      <c r="D23" s="75">
        <v>0.96050000000000002</v>
      </c>
      <c r="E23" s="61">
        <f>D23*D58</f>
        <v>98824.788449999993</v>
      </c>
      <c r="H23" s="5"/>
    </row>
    <row r="24" spans="1:8">
      <c r="A24" s="94">
        <v>8</v>
      </c>
      <c r="B24" s="87" t="s">
        <v>5</v>
      </c>
      <c r="C24" s="65"/>
      <c r="D24" s="37"/>
      <c r="E24" s="65">
        <f>E23+E21</f>
        <v>1657521.5464500003</v>
      </c>
    </row>
    <row r="25" spans="1:8">
      <c r="A25" s="92"/>
      <c r="B25" s="88"/>
      <c r="C25" s="66"/>
      <c r="D25" s="74"/>
      <c r="E25" s="66"/>
    </row>
    <row r="26" spans="1:8">
      <c r="A26" s="91">
        <v>9</v>
      </c>
      <c r="B26" s="87" t="s">
        <v>33</v>
      </c>
      <c r="C26" s="64">
        <v>5363</v>
      </c>
      <c r="D26" s="75">
        <v>0.40799999999999997</v>
      </c>
      <c r="E26" s="61">
        <f>D26*D58</f>
        <v>41978.671199999997</v>
      </c>
    </row>
    <row r="27" spans="1:8">
      <c r="A27" s="92">
        <v>10</v>
      </c>
      <c r="B27" s="87" t="s">
        <v>5</v>
      </c>
      <c r="C27" s="66"/>
      <c r="D27" s="76"/>
      <c r="E27" s="66">
        <f>E26+E24</f>
        <v>1699500.2176500002</v>
      </c>
    </row>
    <row r="28" spans="1:8">
      <c r="A28" s="92"/>
      <c r="B28" s="88"/>
      <c r="C28" s="66"/>
      <c r="D28" s="76"/>
      <c r="E28" s="66"/>
    </row>
    <row r="29" spans="1:8">
      <c r="A29" s="92"/>
      <c r="B29" s="88"/>
      <c r="C29" s="66"/>
      <c r="D29" s="74"/>
      <c r="E29" s="66"/>
    </row>
    <row r="30" spans="1:8">
      <c r="A30" s="91">
        <v>11</v>
      </c>
      <c r="B30" s="87" t="s">
        <v>26</v>
      </c>
      <c r="C30" s="64">
        <f>C15+C18+C19+C23+C26</f>
        <v>317343</v>
      </c>
      <c r="D30" s="77">
        <f>E30/C30</f>
        <v>5.3554047754322616</v>
      </c>
      <c r="E30" s="61">
        <f>E21+E23+E26</f>
        <v>1699500.2176500002</v>
      </c>
      <c r="G30" s="46"/>
    </row>
    <row r="31" spans="1:8">
      <c r="A31" s="92"/>
      <c r="B31" s="88"/>
      <c r="C31" s="82"/>
      <c r="D31" s="74"/>
      <c r="E31" s="66"/>
    </row>
    <row r="32" spans="1:8" hidden="1">
      <c r="A32" s="95">
        <v>16</v>
      </c>
      <c r="B32" s="89"/>
      <c r="C32" s="83"/>
      <c r="D32" s="17"/>
      <c r="E32" s="67"/>
    </row>
    <row r="33" spans="1:5" hidden="1">
      <c r="A33" s="95">
        <v>17</v>
      </c>
      <c r="B33" s="89" t="s">
        <v>5</v>
      </c>
      <c r="C33" s="83">
        <f>C30+C32</f>
        <v>317343</v>
      </c>
      <c r="D33" s="78">
        <f>E33/C33</f>
        <v>0</v>
      </c>
      <c r="E33" s="67"/>
    </row>
    <row r="34" spans="1:5">
      <c r="A34" s="92"/>
      <c r="B34" s="88"/>
      <c r="C34" s="82"/>
      <c r="D34" s="74"/>
      <c r="E34" s="66"/>
    </row>
    <row r="35" spans="1:5">
      <c r="A35" s="91">
        <v>12</v>
      </c>
      <c r="B35" s="87" t="s">
        <v>6</v>
      </c>
      <c r="C35" s="84"/>
      <c r="D35" s="39"/>
      <c r="E35" s="61">
        <f>E37-E30</f>
        <v>305910.03917699982</v>
      </c>
    </row>
    <row r="36" spans="1:5">
      <c r="A36" s="95"/>
      <c r="B36" s="89"/>
      <c r="C36" s="83"/>
      <c r="D36" s="17"/>
      <c r="E36" s="67"/>
    </row>
    <row r="37" spans="1:5" ht="16.5" thickBot="1">
      <c r="A37" s="96">
        <v>13</v>
      </c>
      <c r="B37" s="90" t="s">
        <v>7</v>
      </c>
      <c r="C37" s="85"/>
      <c r="D37" s="79"/>
      <c r="E37" s="68">
        <f>E30*1.18</f>
        <v>2005410.2568270001</v>
      </c>
    </row>
    <row r="39" spans="1:5">
      <c r="E39" s="8"/>
    </row>
    <row r="40" spans="1:5" ht="18">
      <c r="B40" s="21" t="s">
        <v>17</v>
      </c>
      <c r="E40" s="8"/>
    </row>
    <row r="41" spans="1:5" ht="18.75" thickBot="1">
      <c r="B41" s="21" t="s">
        <v>8</v>
      </c>
      <c r="E41" s="8"/>
    </row>
    <row r="42" spans="1:5" ht="14.25">
      <c r="A42" s="22" t="s">
        <v>9</v>
      </c>
      <c r="B42" s="23" t="s">
        <v>10</v>
      </c>
      <c r="C42" s="24" t="s">
        <v>11</v>
      </c>
      <c r="D42" s="25" t="s">
        <v>12</v>
      </c>
      <c r="E42" s="8"/>
    </row>
    <row r="43" spans="1:5" ht="15" thickBot="1">
      <c r="A43" s="26" t="s">
        <v>13</v>
      </c>
      <c r="B43" s="27"/>
      <c r="C43" s="28" t="s">
        <v>14</v>
      </c>
      <c r="D43" s="29"/>
      <c r="E43" s="8"/>
    </row>
    <row r="44" spans="1:5">
      <c r="A44" s="30"/>
      <c r="B44" s="9"/>
      <c r="C44" s="31"/>
      <c r="D44" s="32"/>
      <c r="E44" s="8"/>
    </row>
    <row r="45" spans="1:5">
      <c r="A45" s="33">
        <v>1</v>
      </c>
      <c r="B45" s="9" t="s">
        <v>18</v>
      </c>
      <c r="C45" s="7" t="s">
        <v>15</v>
      </c>
      <c r="D45" s="55">
        <v>17850</v>
      </c>
      <c r="E45" s="8"/>
    </row>
    <row r="46" spans="1:5">
      <c r="A46" s="34"/>
      <c r="B46" s="35"/>
      <c r="C46" s="6"/>
      <c r="D46" s="56"/>
      <c r="E46" s="8"/>
    </row>
    <row r="47" spans="1:5">
      <c r="A47" s="33">
        <v>2</v>
      </c>
      <c r="B47" s="9" t="s">
        <v>25</v>
      </c>
      <c r="C47" s="7" t="s">
        <v>15</v>
      </c>
      <c r="D47" s="57">
        <v>107.85</v>
      </c>
      <c r="E47" s="8"/>
    </row>
    <row r="48" spans="1:5">
      <c r="A48" s="34"/>
      <c r="B48" s="36"/>
      <c r="C48" s="37" t="s">
        <v>16</v>
      </c>
      <c r="D48" s="53"/>
      <c r="E48" s="8"/>
    </row>
    <row r="49" spans="1:5">
      <c r="A49" s="33">
        <v>3</v>
      </c>
      <c r="B49" s="31" t="s">
        <v>19</v>
      </c>
      <c r="C49" s="17" t="s">
        <v>20</v>
      </c>
      <c r="D49" s="54">
        <v>644</v>
      </c>
      <c r="E49" s="8"/>
    </row>
    <row r="50" spans="1:5">
      <c r="A50" s="38"/>
      <c r="B50" s="4"/>
      <c r="C50" s="39"/>
      <c r="D50" s="58"/>
      <c r="E50" s="8"/>
    </row>
    <row r="51" spans="1:5">
      <c r="A51" s="33"/>
      <c r="B51" s="105" t="s">
        <v>21</v>
      </c>
      <c r="C51" s="17"/>
      <c r="D51" s="54"/>
      <c r="E51" s="8"/>
    </row>
    <row r="52" spans="1:5">
      <c r="A52" s="33">
        <v>4</v>
      </c>
      <c r="B52" s="106"/>
      <c r="C52" s="17" t="s">
        <v>20</v>
      </c>
      <c r="D52" s="54">
        <v>310</v>
      </c>
      <c r="E52" s="8"/>
    </row>
    <row r="53" spans="1:5">
      <c r="A53" s="38"/>
      <c r="B53" s="107"/>
      <c r="C53" s="45"/>
      <c r="D53" s="58"/>
      <c r="E53" s="8"/>
    </row>
    <row r="54" spans="1:5">
      <c r="A54" s="40"/>
      <c r="B54" s="36"/>
      <c r="C54" s="37"/>
      <c r="D54" s="53"/>
    </row>
    <row r="55" spans="1:5">
      <c r="A55" s="41">
        <v>6</v>
      </c>
      <c r="B55" s="31" t="s">
        <v>22</v>
      </c>
      <c r="C55" s="17" t="s">
        <v>20</v>
      </c>
      <c r="D55" s="54">
        <f>SUM(D49:D52)</f>
        <v>954</v>
      </c>
    </row>
    <row r="56" spans="1:5" ht="13.5" thickBot="1">
      <c r="A56" s="42"/>
      <c r="B56" s="43"/>
      <c r="C56" s="44"/>
      <c r="D56" s="59"/>
    </row>
    <row r="57" spans="1:5">
      <c r="A57" s="40"/>
      <c r="B57" s="36"/>
      <c r="C57" s="37"/>
      <c r="D57" s="53"/>
    </row>
    <row r="58" spans="1:5">
      <c r="A58" s="41">
        <v>7</v>
      </c>
      <c r="B58" s="31" t="s">
        <v>24</v>
      </c>
      <c r="C58" s="17" t="s">
        <v>15</v>
      </c>
      <c r="D58" s="54">
        <f>D55*D47</f>
        <v>102888.9</v>
      </c>
    </row>
    <row r="59" spans="1:5" ht="13.5" thickBot="1">
      <c r="A59" s="42"/>
      <c r="B59" s="43"/>
      <c r="C59" s="44"/>
      <c r="D59" s="48"/>
    </row>
    <row r="60" spans="1:5">
      <c r="A60" s="9"/>
      <c r="B60" s="9"/>
      <c r="C60" s="17"/>
      <c r="D60" s="19"/>
    </row>
    <row r="61" spans="1:5">
      <c r="A61" s="9"/>
      <c r="B61" s="9"/>
      <c r="C61" s="17"/>
      <c r="D61" s="19"/>
      <c r="E61" s="13"/>
    </row>
    <row r="62" spans="1:5">
      <c r="A62" s="9"/>
      <c r="B62" s="9"/>
      <c r="C62" s="17"/>
      <c r="D62" s="19"/>
      <c r="E62" s="13"/>
    </row>
    <row r="63" spans="1:5">
      <c r="A63" s="10"/>
      <c r="B63" s="9"/>
      <c r="C63" s="10"/>
      <c r="D63" s="10"/>
      <c r="E63" s="13"/>
    </row>
    <row r="64" spans="1:5" ht="15">
      <c r="A64" s="11"/>
      <c r="B64" s="12"/>
      <c r="C64" s="11"/>
      <c r="D64" s="1"/>
      <c r="E64" s="15"/>
    </row>
    <row r="65" spans="1:6" ht="15">
      <c r="A65" s="11"/>
      <c r="B65" s="12"/>
      <c r="C65" s="1"/>
      <c r="D65" s="1"/>
      <c r="E65" s="16"/>
    </row>
    <row r="66" spans="1:6">
      <c r="A66" s="10"/>
      <c r="B66" s="12"/>
      <c r="C66" s="14"/>
      <c r="D66" s="14"/>
      <c r="E66">
        <v>34</v>
      </c>
      <c r="F66" s="10"/>
    </row>
    <row r="67" spans="1:6">
      <c r="A67" s="10"/>
      <c r="B67" s="10"/>
      <c r="C67" s="14"/>
      <c r="D67" s="14"/>
      <c r="E67" s="19"/>
    </row>
    <row r="68" spans="1:6" ht="15">
      <c r="A68" s="11"/>
      <c r="B68" s="10"/>
      <c r="C68" s="1"/>
      <c r="D68" s="1"/>
      <c r="E68" s="9"/>
    </row>
    <row r="69" spans="1:6">
      <c r="A69" s="17"/>
      <c r="B69" s="9"/>
      <c r="C69" s="9"/>
      <c r="D69" s="9"/>
      <c r="E69" s="9"/>
    </row>
    <row r="70" spans="1:6">
      <c r="A70" s="17"/>
      <c r="B70" s="9"/>
      <c r="C70" s="17"/>
      <c r="D70" s="18"/>
      <c r="E70" s="9"/>
    </row>
    <row r="71" spans="1:6">
      <c r="A71" s="17"/>
      <c r="B71" s="9"/>
      <c r="C71" s="17"/>
      <c r="D71" s="18"/>
      <c r="E71" s="9"/>
    </row>
    <row r="72" spans="1:6">
      <c r="A72" s="17"/>
      <c r="B72" s="9"/>
      <c r="C72" s="17"/>
      <c r="D72" s="18"/>
    </row>
    <row r="73" spans="1:6">
      <c r="A73" s="17"/>
      <c r="B73" s="9"/>
      <c r="C73" s="17"/>
      <c r="D73" s="18"/>
    </row>
    <row r="74" spans="1:6">
      <c r="A74" s="17"/>
      <c r="B74" s="9"/>
      <c r="C74" s="17"/>
      <c r="D74" s="18"/>
    </row>
    <row r="75" spans="1:6">
      <c r="A75" s="9"/>
      <c r="B75" s="9"/>
      <c r="C75" s="9"/>
      <c r="D75" s="20"/>
    </row>
    <row r="76" spans="1:6">
      <c r="A76" s="17"/>
      <c r="B76" s="9"/>
      <c r="C76" s="17"/>
      <c r="D76" s="19"/>
    </row>
    <row r="77" spans="1:6">
      <c r="A77" s="17"/>
      <c r="B77" s="9"/>
      <c r="C77" s="17"/>
      <c r="D77" s="18"/>
    </row>
    <row r="78" spans="1:6">
      <c r="A78" s="17"/>
      <c r="B78" s="9"/>
      <c r="C78" s="17"/>
      <c r="D78" s="20"/>
    </row>
    <row r="79" spans="1:6">
      <c r="A79" s="9"/>
      <c r="B79" s="9"/>
      <c r="C79" s="17"/>
      <c r="D79" s="19"/>
    </row>
    <row r="80" spans="1:6">
      <c r="A80" s="9"/>
      <c r="B80" s="9"/>
      <c r="C80" s="17"/>
      <c r="D80" s="19"/>
    </row>
    <row r="81" spans="1:4">
      <c r="A81" s="9"/>
      <c r="B81" s="9"/>
      <c r="C81" s="17"/>
      <c r="D81" s="19"/>
    </row>
    <row r="82" spans="1:4">
      <c r="A82" s="9"/>
      <c r="B82" s="9"/>
      <c r="C82" s="17"/>
      <c r="D82" s="18"/>
    </row>
    <row r="83" spans="1:4">
      <c r="A83" s="9"/>
      <c r="B83" s="9"/>
      <c r="C83" s="9"/>
      <c r="D83" s="9"/>
    </row>
  </sheetData>
  <mergeCells count="7">
    <mergeCell ref="A1:E1"/>
    <mergeCell ref="A2:E2"/>
    <mergeCell ref="A7:E7"/>
    <mergeCell ref="B51:B53"/>
    <mergeCell ref="A9:F9"/>
    <mergeCell ref="A4:E4"/>
    <mergeCell ref="A5:E5"/>
  </mergeCells>
  <phoneticPr fontId="11" type="noConversion"/>
  <pageMargins left="1.05" right="0.75" top="0.32" bottom="0.31" header="0.5" footer="0.24"/>
  <pageSetup paperSize="9" scale="82" orientation="portrait" r:id="rId1"/>
  <headerFooter alignWithMargins="0">
    <oddHeader>&amp;RПриложение № 1.2 к Техническому заданию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</dc:creator>
  <cp:lastModifiedBy>tender</cp:lastModifiedBy>
  <cp:lastPrinted>2012-09-28T09:39:46Z</cp:lastPrinted>
  <dcterms:created xsi:type="dcterms:W3CDTF">2007-06-27T09:22:23Z</dcterms:created>
  <dcterms:modified xsi:type="dcterms:W3CDTF">2012-09-28T09:40:04Z</dcterms:modified>
</cp:coreProperties>
</file>