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3136" windowHeight="11340" activeTab="0"/>
  </bookViews>
  <sheets>
    <sheet name="для сайта" sheetId="1" r:id="rId1"/>
  </sheets>
  <definedNames/>
  <calcPr fullCalcOnLoad="1"/>
</workbook>
</file>

<file path=xl/sharedStrings.xml><?xml version="1.0" encoding="utf-8"?>
<sst xmlns="http://schemas.openxmlformats.org/spreadsheetml/2006/main" count="191" uniqueCount="134">
  <si>
    <t>Форма 6</t>
  </si>
  <si>
    <t>Информация об основных показателях финансово-хозяйственной деятельности</t>
  </si>
  <si>
    <t xml:space="preserve"> АО "Рязаньгоргаз" за 2019год</t>
  </si>
  <si>
    <t>в сфере оказания услуг по транспортировке газа по газораспределительным</t>
  </si>
  <si>
    <t>сетям на территории      Рязанской области</t>
  </si>
  <si>
    <t>№ п.п.</t>
  </si>
  <si>
    <t>Наименование показателя</t>
  </si>
  <si>
    <t>Факт 2017</t>
  </si>
  <si>
    <t>Единицы измерения</t>
  </si>
  <si>
    <t>Всего</t>
  </si>
  <si>
    <t>1</t>
  </si>
  <si>
    <t>Расходы на транспортировку газа по данным бухгалтерского учета всего, тыс. руб.,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</si>
  <si>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</si>
  <si>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</si>
  <si>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</si>
  <si>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</si>
  <si>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</si>
  <si>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</si>
  <si>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</si>
  <si>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</si>
  <si>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</si>
  <si>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</si>
  <si>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</si>
  <si>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</si>
  <si>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</si>
  <si>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</si>
  <si>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</si>
  <si>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</si>
  <si>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средств, в том числе:</t>
  </si>
  <si>
    <t>1.5</t>
  </si>
  <si>
    <t>Прочие затраты, в том числе:</t>
  </si>
  <si>
    <t>1.5.1</t>
  </si>
  <si>
    <t>Аренда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</si>
  <si>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</si>
  <si>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</si>
  <si>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</si>
  <si>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</si>
  <si>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</si>
  <si>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</si>
  <si>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</si>
  <si>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</si>
  <si>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</si>
  <si>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</si>
  <si>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1.5.2.2</t>
  </si>
  <si>
    <t>страхование опасных производственных объектов (ответственность перед третьими лицами)</t>
  </si>
  <si>
    <t>1.5.2.3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</si>
  <si>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</si>
  <si>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</si>
  <si>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</si>
  <si>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</si>
  <si>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</si>
  <si>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</si>
  <si>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</si>
  <si>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</si>
  <si>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</si>
  <si>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</si>
  <si>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</si>
  <si>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</si>
  <si>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</si>
  <si>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</si>
  <si>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</si>
  <si>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</si>
  <si>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</si>
  <si>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</si>
  <si>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</si>
  <si>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</si>
  <si>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</si>
  <si>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</si>
  <si>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</si>
  <si>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</si>
  <si>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</si>
  <si>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</si>
  <si>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</si>
  <si>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</si>
  <si>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</si>
  <si>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</si>
  <si>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1.5.5.</t>
  </si>
  <si>
    <t>Капитальный ремонт</t>
  </si>
  <si>
    <t>1.5.6.</t>
  </si>
  <si>
    <t>Другие затраты, в том числе:</t>
  </si>
  <si>
    <t>1.5.6.1</t>
  </si>
  <si>
    <t>командировочные расходы</t>
  </si>
  <si>
    <t>1.5.6.2</t>
  </si>
  <si>
    <t>охрана труда,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</si>
  <si>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</si>
  <si>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</si>
  <si>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</si>
  <si>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</si>
  <si>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</si>
  <si>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</si>
  <si>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</si>
  <si>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</si>
  <si>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</si>
  <si>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</si>
  <si>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</si>
  <si>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</si>
  <si>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</si>
  <si>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</si>
  <si>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</si>
  <si>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</si>
  <si>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</si>
  <si>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Соцразвитие и выплаты социального характера</t>
  </si>
  <si>
    <t>3.4.</t>
  </si>
  <si>
    <t>Резерв по сомнительным долгам</t>
  </si>
  <si>
    <t>3.5.</t>
  </si>
  <si>
    <t>4.</t>
  </si>
  <si>
    <t>Потребность в прибыли до налогообложения</t>
  </si>
  <si>
    <t>4.1.</t>
  </si>
  <si>
    <t>Расходы из чистой прибыли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</si>
  <si>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</si>
  <si>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</si>
  <si>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</si>
  <si>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</si>
  <si>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</si>
  <si>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Выплата дивидендов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</si>
  <si>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</si>
  <si>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</si>
  <si>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</si>
  <si>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</si>
  <si>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5.</t>
  </si>
  <si>
    <t>Общий объем тарифной выручки</t>
  </si>
  <si>
    <t>Справочная информация</t>
  </si>
  <si>
    <t>Численность персонала по регулируемому виду деятельности, чел.</t>
  </si>
  <si>
    <t>человек</t>
  </si>
  <si>
    <t>2</t>
  </si>
  <si>
    <t>Протяженность газопроводов</t>
  </si>
  <si>
    <t>км</t>
  </si>
  <si>
    <t>3</t>
  </si>
  <si>
    <t>Количество газорегуляторных пунктов</t>
  </si>
  <si>
    <t>единиц</t>
  </si>
  <si>
    <t>4</t>
  </si>
  <si>
    <t>Средняя загрузка трубопроводов</t>
  </si>
  <si>
    <t>%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</si>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</sst>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10"/>
      <name val="Franklin Gothic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4" fillId="28" borderId="7" applyFill="0" applyBorder="0">
      <alignment horizontal="right"/>
      <protection/>
    </xf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9" fontId="4" fillId="0" borderId="0" applyBorder="0">
      <alignment vertical="top"/>
      <protection/>
    </xf>
    <xf numFmtId="49" fontId="4" fillId="0" borderId="0" applyFill="0" applyBorder="0">
      <alignment vertical="top"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2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49" applyFont="1" applyFill="1" applyBorder="1" applyAlignment="1">
      <alignment horizontal="center" vertical="center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49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4" fillId="0" borderId="0" xfId="56" applyFill="1" applyBorder="1" applyAlignment="1" applyProtection="1" quotePrefix="1">
      <alignment vertical="center" wrapText="1"/>
      <protection/>
    </xf>
    <xf numFmtId="49" fontId="4" fillId="0" borderId="0" xfId="56" applyFont="1" applyFill="1" applyBorder="1" applyAlignment="1" applyProtection="1">
      <alignment vertical="center"/>
      <protection/>
    </xf>
    <xf numFmtId="164" fontId="4" fillId="0" borderId="0" xfId="50" applyNumberFormat="1" applyFont="1" applyFill="1" applyBorder="1" applyAlignment="1" applyProtection="1">
      <alignment horizontal="right" vertical="center"/>
      <protection/>
    </xf>
    <xf numFmtId="164" fontId="4" fillId="0" borderId="0" xfId="50" applyNumberFormat="1" applyFont="1" applyFill="1" applyBorder="1" applyAlignment="1" applyProtection="1">
      <alignment horizontal="right" vertical="center"/>
      <protection locked="0"/>
    </xf>
    <xf numFmtId="0" fontId="3" fillId="0" borderId="7" xfId="49" applyFont="1" applyBorder="1" applyAlignment="1">
      <alignment horizontal="center" vertical="center" wrapText="1"/>
      <protection/>
    </xf>
    <xf numFmtId="0" fontId="3" fillId="0" borderId="7" xfId="49" applyNumberFormat="1" applyFont="1" applyBorder="1" applyAlignment="1">
      <alignment horizontal="center" vertical="center" wrapText="1"/>
      <protection/>
    </xf>
    <xf numFmtId="49" fontId="3" fillId="0" borderId="7" xfId="56" applyFont="1" applyFill="1" applyBorder="1" applyAlignment="1">
      <alignment vertical="center" wrapText="1"/>
      <protection/>
    </xf>
    <xf numFmtId="4" fontId="3" fillId="0" borderId="7" xfId="50" applyNumberFormat="1" applyFont="1" applyFill="1" applyBorder="1" applyAlignment="1">
      <alignment horizontal="right" vertical="center"/>
      <protection/>
    </xf>
    <xf numFmtId="49" fontId="5" fillId="0" borderId="7" xfId="56" applyFont="1" applyFill="1" applyBorder="1" applyAlignment="1">
      <alignment vertical="center" wrapText="1"/>
      <protection/>
    </xf>
    <xf numFmtId="4" fontId="5" fillId="0" borderId="7" xfId="50" applyNumberFormat="1" applyFont="1" applyFill="1" applyBorder="1" applyAlignment="1">
      <alignment horizontal="right" vertical="center"/>
      <protection/>
    </xf>
    <xf numFmtId="49" fontId="5" fillId="0" borderId="7" xfId="56" applyFont="1" applyFill="1" applyBorder="1" applyAlignment="1">
      <alignment horizontal="left" vertical="center" wrapText="1"/>
      <protection/>
    </xf>
    <xf numFmtId="49" fontId="5" fillId="0" borderId="7" xfId="56" applyFont="1" applyFill="1" applyBorder="1" applyAlignment="1">
      <alignment vertical="center"/>
      <protection/>
    </xf>
    <xf numFmtId="49" fontId="3" fillId="0" borderId="7" xfId="56" applyFont="1" applyFill="1" applyBorder="1" applyAlignment="1">
      <alignment horizontal="left" vertical="center" wrapText="1"/>
      <protection/>
    </xf>
    <xf numFmtId="49" fontId="2" fillId="0" borderId="7" xfId="56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7" fillId="0" borderId="7" xfId="44" applyFont="1" applyFill="1" applyBorder="1" applyAlignment="1">
      <alignment horizontal="left" vertical="center" wrapText="1"/>
      <protection/>
    </xf>
    <xf numFmtId="4" fontId="7" fillId="0" borderId="7" xfId="44" applyNumberFormat="1" applyFont="1" applyFill="1" applyBorder="1" applyAlignment="1">
      <alignment horizontal="center" vertical="center" wrapText="1"/>
      <protection/>
    </xf>
    <xf numFmtId="2" fontId="5" fillId="0" borderId="7" xfId="50" applyNumberFormat="1" applyFont="1" applyFill="1" applyBorder="1" applyAlignment="1">
      <alignment horizontal="right" vertical="center"/>
      <protection/>
    </xf>
    <xf numFmtId="2" fontId="5" fillId="0" borderId="7" xfId="50" applyNumberFormat="1" applyFont="1" applyFill="1" applyBorder="1" applyAlignment="1">
      <alignment horizontal="center" vertical="center"/>
      <protection/>
    </xf>
    <xf numFmtId="10" fontId="5" fillId="0" borderId="7" xfId="56" applyNumberFormat="1" applyFont="1" applyFill="1" applyBorder="1" applyAlignment="1">
      <alignment vertical="center" wrapText="1"/>
      <protection/>
    </xf>
    <xf numFmtId="10" fontId="5" fillId="0" borderId="7" xfId="56" applyNumberFormat="1" applyFont="1" applyFill="1" applyBorder="1" applyAlignment="1">
      <alignment horizontal="center" vertical="center" wrapText="1"/>
      <protection/>
    </xf>
    <xf numFmtId="2" fontId="5" fillId="0" borderId="7" xfId="56" applyNumberFormat="1" applyFont="1" applyFill="1" applyBorder="1" applyAlignment="1">
      <alignment vertical="center" wrapText="1"/>
      <protection/>
    </xf>
    <xf numFmtId="1" fontId="5" fillId="0" borderId="7" xfId="50" applyNumberFormat="1" applyFont="1" applyFill="1" applyBorder="1" applyAlignment="1">
      <alignment horizontal="right" vertical="center"/>
      <protection/>
    </xf>
    <xf numFmtId="1" fontId="5" fillId="0" borderId="7" xfId="50" applyNumberFormat="1" applyFont="1" applyFill="1" applyBorder="1" applyAlignment="1">
      <alignment horizontal="center" vertical="center"/>
      <protection/>
    </xf>
    <xf numFmtId="165" fontId="5" fillId="0" borderId="7" xfId="5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_GRO.2008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GRO.200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55">
      <selection activeCell="H64" sqref="H64"/>
    </sheetView>
  </sheetViews>
  <sheetFormatPr defaultColWidth="9.00390625" defaultRowHeight="12.75"/>
  <cols>
    <col min="1" max="1" width="8.875" style="0" bestFit="1" customWidth="1"/>
    <col min="2" max="2" width="61.625" style="0" customWidth="1"/>
    <col min="3" max="3" width="17.875" style="0" hidden="1" customWidth="1"/>
    <col min="4" max="4" width="12.50390625" style="0" customWidth="1"/>
    <col min="5" max="5" width="12.125" style="0" customWidth="1"/>
  </cols>
  <sheetData>
    <row r="1" spans="1:5" ht="14.25">
      <c r="A1" s="1"/>
      <c r="B1" s="2"/>
      <c r="C1" s="2"/>
      <c r="D1" s="2"/>
      <c r="E1" s="2" t="s">
        <v>0</v>
      </c>
    </row>
    <row r="2" spans="1:5" ht="12.75">
      <c r="A2" s="2"/>
      <c r="B2" s="2"/>
      <c r="C2" s="2"/>
      <c r="D2" s="2"/>
      <c r="E2" s="2"/>
    </row>
    <row r="3" spans="1:5" ht="12.75">
      <c r="A3" s="3"/>
      <c r="B3" s="4" t="s">
        <v>1</v>
      </c>
      <c r="C3" s="5"/>
      <c r="D3" s="5"/>
      <c r="E3" s="5"/>
    </row>
    <row r="4" spans="1:5" ht="12.75">
      <c r="A4" s="2"/>
      <c r="B4" s="6" t="s">
        <v>2</v>
      </c>
      <c r="C4" s="2"/>
      <c r="D4" s="2"/>
      <c r="E4" s="5"/>
    </row>
    <row r="5" spans="1:5" ht="12.75">
      <c r="A5" s="7"/>
      <c r="B5" s="8"/>
      <c r="C5" s="9"/>
      <c r="D5" s="9"/>
      <c r="E5" s="9"/>
    </row>
    <row r="6" spans="1:5" ht="12.75">
      <c r="A6" s="7"/>
      <c r="B6" s="8" t="s">
        <v>3</v>
      </c>
      <c r="C6" s="9"/>
      <c r="D6" s="9"/>
      <c r="E6" s="9"/>
    </row>
    <row r="7" spans="1:5" ht="12.75">
      <c r="A7" s="7"/>
      <c r="B7" s="8" t="s">
        <v>4</v>
      </c>
      <c r="C7" s="10"/>
      <c r="D7" s="10"/>
      <c r="E7" s="10"/>
    </row>
    <row r="8" spans="1:5" ht="12.75">
      <c r="A8" s="7"/>
      <c r="B8" s="8"/>
      <c r="C8" s="10"/>
      <c r="D8" s="10"/>
      <c r="E8" s="10"/>
    </row>
    <row r="9" spans="1:5" ht="12.75">
      <c r="A9" s="7"/>
      <c r="B9" s="8"/>
      <c r="C9" s="10"/>
      <c r="D9" s="10"/>
      <c r="E9" s="10"/>
    </row>
    <row r="10" spans="1:5" ht="26.25">
      <c r="A10" s="11" t="s">
        <v>5</v>
      </c>
      <c r="B10" s="11" t="s">
        <v>6</v>
      </c>
      <c r="C10" s="12" t="s">
        <v>7</v>
      </c>
      <c r="D10" s="12" t="s">
        <v>8</v>
      </c>
      <c r="E10" s="12" t="s">
        <v>9</v>
      </c>
    </row>
    <row r="11" spans="1:5" ht="26.25">
      <c r="A11" s="13" t="s">
        <v>10</v>
      </c>
      <c r="B11" s="13" t="s">
        <v>11</v>
      </c>
      <c r="C11" s="14" t="e">
        <f>ROUND(C12+C13+C14+C19+C20,2)</f>
        <v>#REF!</v>
      </c>
      <c r="D11" s="14" t="s">
        <v>12</v>
      </c>
      <c r="E11" s="14">
        <v>279876.3</v>
      </c>
    </row>
    <row r="12" spans="1:5" ht="12.75">
      <c r="A12" s="15" t="s">
        <v>13</v>
      </c>
      <c r="B12" s="15" t="s">
        <v>14</v>
      </c>
      <c r="C12" s="16">
        <v>106726.11</v>
      </c>
      <c r="D12" s="16" t="s">
        <v>12</v>
      </c>
      <c r="E12" s="16">
        <v>112570.03</v>
      </c>
    </row>
    <row r="13" spans="1:5" ht="12.75">
      <c r="A13" s="15" t="s">
        <v>15</v>
      </c>
      <c r="B13" s="15" t="s">
        <v>16</v>
      </c>
      <c r="C13" s="16">
        <v>31050.27</v>
      </c>
      <c r="D13" s="16" t="s">
        <v>12</v>
      </c>
      <c r="E13" s="16">
        <v>33563.66</v>
      </c>
    </row>
    <row r="14" spans="1:5" ht="12.75">
      <c r="A14" s="15" t="s">
        <v>17</v>
      </c>
      <c r="B14" s="15" t="s">
        <v>18</v>
      </c>
      <c r="C14" s="16">
        <f>SUM(C15:C18)</f>
        <v>34166.24999999999</v>
      </c>
      <c r="D14" s="16" t="s">
        <v>12</v>
      </c>
      <c r="E14" s="16">
        <v>38252.610610232005</v>
      </c>
    </row>
    <row r="15" spans="1:5" ht="12.75">
      <c r="A15" s="15" t="s">
        <v>19</v>
      </c>
      <c r="B15" s="17" t="s">
        <v>20</v>
      </c>
      <c r="C15" s="16">
        <v>26936.67</v>
      </c>
      <c r="D15" s="16" t="s">
        <v>12</v>
      </c>
      <c r="E15" s="16">
        <v>28616.302610232</v>
      </c>
    </row>
    <row r="16" spans="1:5" ht="12.75">
      <c r="A16" s="15" t="s">
        <v>21</v>
      </c>
      <c r="B16" s="17" t="s">
        <v>22</v>
      </c>
      <c r="C16" s="16">
        <v>1250.34</v>
      </c>
      <c r="D16" s="16" t="s">
        <v>12</v>
      </c>
      <c r="E16" s="16">
        <v>1161.339</v>
      </c>
    </row>
    <row r="17" spans="1:5" ht="12.75">
      <c r="A17" s="15" t="s">
        <v>23</v>
      </c>
      <c r="B17" s="17" t="s">
        <v>24</v>
      </c>
      <c r="C17" s="16">
        <v>5735.54</v>
      </c>
      <c r="D17" s="16" t="s">
        <v>12</v>
      </c>
      <c r="E17" s="16">
        <v>6112.72</v>
      </c>
    </row>
    <row r="18" spans="1:5" ht="12.75">
      <c r="A18" s="15" t="s">
        <v>25</v>
      </c>
      <c r="B18" s="17" t="s">
        <v>26</v>
      </c>
      <c r="C18" s="16">
        <v>243.7</v>
      </c>
      <c r="D18" s="16" t="s">
        <v>12</v>
      </c>
      <c r="E18" s="16">
        <v>2362.2490000000043</v>
      </c>
    </row>
    <row r="19" spans="1:5" ht="12.75">
      <c r="A19" s="15" t="s">
        <v>27</v>
      </c>
      <c r="B19" s="15" t="s">
        <v>28</v>
      </c>
      <c r="C19" s="16">
        <v>45572.75</v>
      </c>
      <c r="D19" s="16" t="s">
        <v>12</v>
      </c>
      <c r="E19" s="16">
        <v>49569.86</v>
      </c>
    </row>
    <row r="20" spans="1:5" ht="12.75">
      <c r="A20" s="15" t="s">
        <v>29</v>
      </c>
      <c r="B20" s="15" t="s">
        <v>30</v>
      </c>
      <c r="C20" s="16" t="e">
        <f>C21+C26+C29+C34+C44+C45</f>
        <v>#REF!</v>
      </c>
      <c r="D20" s="16" t="s">
        <v>12</v>
      </c>
      <c r="E20" s="16">
        <v>45920.14077</v>
      </c>
    </row>
    <row r="21" spans="1:5" ht="12.75">
      <c r="A21" s="15" t="s">
        <v>31</v>
      </c>
      <c r="B21" s="17" t="s">
        <v>32</v>
      </c>
      <c r="C21" s="16" t="e">
        <f>C22+C23+C25</f>
        <v>#REF!</v>
      </c>
      <c r="D21" s="16" t="s">
        <v>12</v>
      </c>
      <c r="E21" s="16">
        <v>638.1300000000001</v>
      </c>
    </row>
    <row r="22" spans="1:5" ht="12.75">
      <c r="A22" s="15" t="s">
        <v>33</v>
      </c>
      <c r="B22" s="17" t="s">
        <v>34</v>
      </c>
      <c r="C22" s="16">
        <v>2948.13</v>
      </c>
      <c r="D22" s="16" t="s">
        <v>12</v>
      </c>
      <c r="E22" s="16">
        <v>594.32</v>
      </c>
    </row>
    <row r="23" spans="1:5" ht="12.75">
      <c r="A23" s="15" t="s">
        <v>35</v>
      </c>
      <c r="B23" s="17" t="s">
        <v>36</v>
      </c>
      <c r="C23" s="16" t="e">
        <f>SUM(#REF!,C24,#REF!)</f>
        <v>#REF!</v>
      </c>
      <c r="D23" s="16" t="s">
        <v>12</v>
      </c>
      <c r="E23" s="16"/>
    </row>
    <row r="24" spans="1:5" ht="26.25">
      <c r="A24" s="15" t="s">
        <v>37</v>
      </c>
      <c r="B24" s="17" t="s">
        <v>38</v>
      </c>
      <c r="C24" s="16">
        <v>0</v>
      </c>
      <c r="D24" s="16" t="s">
        <v>12</v>
      </c>
      <c r="E24" s="16"/>
    </row>
    <row r="25" spans="1:5" ht="12.75">
      <c r="A25" s="15" t="s">
        <v>39</v>
      </c>
      <c r="B25" s="17" t="s">
        <v>40</v>
      </c>
      <c r="C25" s="16" t="e">
        <f>#REF!</f>
        <v>#REF!</v>
      </c>
      <c r="D25" s="16" t="s">
        <v>12</v>
      </c>
      <c r="E25" s="16">
        <v>43.81</v>
      </c>
    </row>
    <row r="26" spans="1:5" ht="12.75">
      <c r="A26" s="15" t="s">
        <v>41</v>
      </c>
      <c r="B26" s="17" t="s">
        <v>42</v>
      </c>
      <c r="C26" s="16">
        <f>SUM(C27:C28)</f>
        <v>716.23</v>
      </c>
      <c r="D26" s="16" t="s">
        <v>12</v>
      </c>
      <c r="E26" s="16">
        <v>376.014</v>
      </c>
    </row>
    <row r="27" spans="1:5" ht="26.25">
      <c r="A27" s="15" t="s">
        <v>43</v>
      </c>
      <c r="B27" s="17" t="s">
        <v>44</v>
      </c>
      <c r="C27" s="16">
        <v>11.94</v>
      </c>
      <c r="D27" s="16" t="s">
        <v>12</v>
      </c>
      <c r="E27" s="16">
        <v>11.922</v>
      </c>
    </row>
    <row r="28" spans="1:5" ht="12.75">
      <c r="A28" s="15" t="s">
        <v>45</v>
      </c>
      <c r="B28" s="17" t="s">
        <v>46</v>
      </c>
      <c r="C28" s="16">
        <v>704.29</v>
      </c>
      <c r="D28" s="16" t="s">
        <v>12</v>
      </c>
      <c r="E28" s="16">
        <v>311.47799999999995</v>
      </c>
    </row>
    <row r="29" spans="1:5" ht="12.75">
      <c r="A29" s="15" t="s">
        <v>47</v>
      </c>
      <c r="B29" s="17" t="s">
        <v>48</v>
      </c>
      <c r="C29" s="16">
        <f>SUM(C30:C33)</f>
        <v>12048.579999999998</v>
      </c>
      <c r="D29" s="16" t="s">
        <v>12</v>
      </c>
      <c r="E29" s="16">
        <v>14551.132560000002</v>
      </c>
    </row>
    <row r="30" spans="1:5" ht="12.75">
      <c r="A30" s="15" t="s">
        <v>49</v>
      </c>
      <c r="B30" s="17" t="s">
        <v>50</v>
      </c>
      <c r="C30" s="16">
        <v>11365.89</v>
      </c>
      <c r="D30" s="16" t="s">
        <v>12</v>
      </c>
      <c r="E30" s="16">
        <v>13759.55851</v>
      </c>
    </row>
    <row r="31" spans="1:5" ht="12.75">
      <c r="A31" s="15" t="s">
        <v>51</v>
      </c>
      <c r="B31" s="17" t="s">
        <v>52</v>
      </c>
      <c r="C31" s="16">
        <v>53.84</v>
      </c>
      <c r="D31" s="16" t="s">
        <v>12</v>
      </c>
      <c r="E31" s="16">
        <v>24.119</v>
      </c>
    </row>
    <row r="32" spans="1:5" ht="12.75">
      <c r="A32" s="15" t="s">
        <v>53</v>
      </c>
      <c r="B32" s="17" t="s">
        <v>54</v>
      </c>
      <c r="C32" s="16">
        <v>274.96</v>
      </c>
      <c r="D32" s="16" t="s">
        <v>12</v>
      </c>
      <c r="E32" s="16">
        <v>259.18467</v>
      </c>
    </row>
    <row r="33" spans="1:5" ht="12.75">
      <c r="A33" s="18" t="s">
        <v>55</v>
      </c>
      <c r="B33" s="17" t="s">
        <v>56</v>
      </c>
      <c r="C33" s="16">
        <v>353.89</v>
      </c>
      <c r="D33" s="16" t="s">
        <v>12</v>
      </c>
      <c r="E33" s="16">
        <v>508.27038</v>
      </c>
    </row>
    <row r="34" spans="1:5" ht="12.75">
      <c r="A34" s="15" t="s">
        <v>57</v>
      </c>
      <c r="B34" s="17" t="s">
        <v>58</v>
      </c>
      <c r="C34" s="16">
        <f>SUM(C35:C39)</f>
        <v>18810.4</v>
      </c>
      <c r="D34" s="16" t="s">
        <v>12</v>
      </c>
      <c r="E34" s="16">
        <v>18577.66421</v>
      </c>
    </row>
    <row r="35" spans="1:5" ht="12.75">
      <c r="A35" s="15" t="s">
        <v>59</v>
      </c>
      <c r="B35" s="17" t="s">
        <v>60</v>
      </c>
      <c r="C35" s="16">
        <v>879.12</v>
      </c>
      <c r="D35" s="16" t="s">
        <v>12</v>
      </c>
      <c r="E35" s="16">
        <v>887.3809999999999</v>
      </c>
    </row>
    <row r="36" spans="1:5" ht="12.75">
      <c r="A36" s="15" t="s">
        <v>61</v>
      </c>
      <c r="B36" s="17" t="s">
        <v>62</v>
      </c>
      <c r="C36" s="16">
        <v>2742.36</v>
      </c>
      <c r="D36" s="16" t="s">
        <v>12</v>
      </c>
      <c r="E36" s="16">
        <v>2095.487</v>
      </c>
    </row>
    <row r="37" spans="1:5" ht="12.75">
      <c r="A37" s="15" t="s">
        <v>63</v>
      </c>
      <c r="B37" s="17" t="s">
        <v>64</v>
      </c>
      <c r="C37" s="16">
        <v>484.21</v>
      </c>
      <c r="D37" s="16" t="s">
        <v>12</v>
      </c>
      <c r="E37" s="16">
        <v>1089.0156</v>
      </c>
    </row>
    <row r="38" spans="1:5" ht="12.75">
      <c r="A38" s="15" t="s">
        <v>65</v>
      </c>
      <c r="B38" s="17" t="s">
        <v>66</v>
      </c>
      <c r="C38" s="16">
        <v>525.76</v>
      </c>
      <c r="D38" s="16" t="s">
        <v>12</v>
      </c>
      <c r="E38" s="16">
        <v>422.536</v>
      </c>
    </row>
    <row r="39" spans="1:5" ht="12.75">
      <c r="A39" s="13" t="s">
        <v>67</v>
      </c>
      <c r="B39" s="19" t="s">
        <v>68</v>
      </c>
      <c r="C39" s="14">
        <f>SUM(C40:C43)</f>
        <v>14178.95</v>
      </c>
      <c r="D39" s="16" t="s">
        <v>12</v>
      </c>
      <c r="E39" s="14">
        <v>14083.24461</v>
      </c>
    </row>
    <row r="40" spans="1:5" ht="26.25">
      <c r="A40" s="15" t="s">
        <v>69</v>
      </c>
      <c r="B40" s="17" t="s">
        <v>70</v>
      </c>
      <c r="C40" s="16">
        <v>0</v>
      </c>
      <c r="D40" s="16" t="s">
        <v>12</v>
      </c>
      <c r="E40" s="16">
        <v>0</v>
      </c>
    </row>
    <row r="41" spans="1:5" ht="26.25">
      <c r="A41" s="15" t="s">
        <v>71</v>
      </c>
      <c r="B41" s="17" t="s">
        <v>72</v>
      </c>
      <c r="C41" s="16">
        <v>2736.84</v>
      </c>
      <c r="D41" s="16" t="s">
        <v>12</v>
      </c>
      <c r="E41" s="16">
        <v>1954.6319999999998</v>
      </c>
    </row>
    <row r="42" spans="1:5" ht="12.75">
      <c r="A42" s="15" t="s">
        <v>73</v>
      </c>
      <c r="B42" s="17" t="s">
        <v>74</v>
      </c>
      <c r="C42" s="16">
        <v>1789.57</v>
      </c>
      <c r="D42" s="16" t="s">
        <v>12</v>
      </c>
      <c r="E42" s="16">
        <v>896.95</v>
      </c>
    </row>
    <row r="43" spans="1:5" ht="12.75">
      <c r="A43" s="15" t="s">
        <v>75</v>
      </c>
      <c r="B43" s="17" t="s">
        <v>26</v>
      </c>
      <c r="C43" s="16">
        <v>9652.54</v>
      </c>
      <c r="D43" s="16" t="s">
        <v>12</v>
      </c>
      <c r="E43" s="16">
        <v>11231.66261</v>
      </c>
    </row>
    <row r="44" spans="1:5" ht="12.75">
      <c r="A44" s="15" t="s">
        <v>76</v>
      </c>
      <c r="B44" s="20" t="s">
        <v>77</v>
      </c>
      <c r="C44" s="16">
        <v>10108.94</v>
      </c>
      <c r="D44" s="16" t="s">
        <v>12</v>
      </c>
      <c r="E44" s="16">
        <v>8742.454</v>
      </c>
    </row>
    <row r="45" spans="1:5" ht="12.75">
      <c r="A45" s="15" t="s">
        <v>78</v>
      </c>
      <c r="B45" s="20" t="s">
        <v>79</v>
      </c>
      <c r="C45" s="16">
        <f>SUM(C46:C51)</f>
        <v>6351.14</v>
      </c>
      <c r="D45" s="16" t="s">
        <v>12</v>
      </c>
      <c r="E45" s="16">
        <v>3034.746</v>
      </c>
    </row>
    <row r="46" spans="1:5" ht="12.75">
      <c r="A46" s="15" t="s">
        <v>80</v>
      </c>
      <c r="B46" s="17" t="s">
        <v>81</v>
      </c>
      <c r="C46" s="16">
        <v>399.56</v>
      </c>
      <c r="D46" s="16" t="s">
        <v>12</v>
      </c>
      <c r="E46" s="16">
        <v>541.502</v>
      </c>
    </row>
    <row r="47" spans="1:5" ht="12.75">
      <c r="A47" s="15" t="s">
        <v>82</v>
      </c>
      <c r="B47" s="17" t="s">
        <v>83</v>
      </c>
      <c r="C47" s="16">
        <v>1760.8</v>
      </c>
      <c r="D47" s="16" t="s">
        <v>12</v>
      </c>
      <c r="E47" s="16">
        <v>1728.118</v>
      </c>
    </row>
    <row r="48" spans="1:5" ht="12.75">
      <c r="A48" s="15" t="s">
        <v>84</v>
      </c>
      <c r="B48" s="17" t="s">
        <v>85</v>
      </c>
      <c r="C48" s="16">
        <v>1338.74</v>
      </c>
      <c r="D48" s="16" t="s">
        <v>12</v>
      </c>
      <c r="E48" s="16">
        <v>85.36</v>
      </c>
    </row>
    <row r="49" spans="1:5" ht="12.75">
      <c r="A49" s="15" t="s">
        <v>86</v>
      </c>
      <c r="B49" s="17" t="s">
        <v>87</v>
      </c>
      <c r="C49" s="16">
        <v>0</v>
      </c>
      <c r="D49" s="16" t="s">
        <v>12</v>
      </c>
      <c r="E49" s="16"/>
    </row>
    <row r="50" spans="1:5" ht="26.25">
      <c r="A50" s="15" t="s">
        <v>88</v>
      </c>
      <c r="B50" s="17" t="s">
        <v>89</v>
      </c>
      <c r="C50" s="16">
        <v>0</v>
      </c>
      <c r="D50" s="16" t="s">
        <v>12</v>
      </c>
      <c r="E50" s="16"/>
    </row>
    <row r="51" spans="1:5" ht="12.75">
      <c r="A51" s="15" t="s">
        <v>90</v>
      </c>
      <c r="B51" s="17" t="s">
        <v>91</v>
      </c>
      <c r="C51" s="16">
        <v>2852.04</v>
      </c>
      <c r="D51" s="16" t="s">
        <v>12</v>
      </c>
      <c r="E51" s="16">
        <v>679.766</v>
      </c>
    </row>
    <row r="52" spans="1:5" ht="12.75">
      <c r="A52" s="13" t="s">
        <v>92</v>
      </c>
      <c r="B52" s="13" t="s">
        <v>93</v>
      </c>
      <c r="C52" s="14" t="e">
        <f>SUM(#REF!)</f>
        <v>#REF!</v>
      </c>
      <c r="D52" s="14" t="s">
        <v>12</v>
      </c>
      <c r="E52" s="14">
        <v>5549.19234</v>
      </c>
    </row>
    <row r="53" spans="1:5" ht="12.75">
      <c r="A53" s="13" t="s">
        <v>94</v>
      </c>
      <c r="B53" s="13" t="s">
        <v>95</v>
      </c>
      <c r="C53" s="14">
        <f>SUM(C54:C58)</f>
        <v>24522.64</v>
      </c>
      <c r="D53" s="14" t="s">
        <v>12</v>
      </c>
      <c r="E53" s="14">
        <v>9997.717426</v>
      </c>
    </row>
    <row r="54" spans="1:5" ht="12.75">
      <c r="A54" s="15" t="s">
        <v>96</v>
      </c>
      <c r="B54" s="17" t="s">
        <v>97</v>
      </c>
      <c r="C54" s="16">
        <v>427.04</v>
      </c>
      <c r="D54" s="16" t="s">
        <v>12</v>
      </c>
      <c r="E54" s="16">
        <v>176.57742599999997</v>
      </c>
    </row>
    <row r="55" spans="1:5" ht="12.75">
      <c r="A55" s="15" t="s">
        <v>98</v>
      </c>
      <c r="B55" s="17" t="s">
        <v>99</v>
      </c>
      <c r="C55" s="16">
        <v>0</v>
      </c>
      <c r="D55" s="16" t="s">
        <v>12</v>
      </c>
      <c r="E55" s="16">
        <v>0</v>
      </c>
    </row>
    <row r="56" spans="1:5" ht="12.75">
      <c r="A56" s="15" t="s">
        <v>100</v>
      </c>
      <c r="B56" s="17" t="s">
        <v>101</v>
      </c>
      <c r="C56" s="16">
        <v>10848.63</v>
      </c>
      <c r="D56" s="16" t="s">
        <v>12</v>
      </c>
      <c r="E56" s="16">
        <v>2047.6136000000004</v>
      </c>
    </row>
    <row r="57" spans="1:5" ht="12.75">
      <c r="A57" s="15" t="s">
        <v>102</v>
      </c>
      <c r="B57" s="17" t="s">
        <v>103</v>
      </c>
      <c r="C57" s="16">
        <v>1059.58</v>
      </c>
      <c r="D57" s="16" t="s">
        <v>12</v>
      </c>
      <c r="E57" s="16">
        <v>3053.74266</v>
      </c>
    </row>
    <row r="58" spans="1:5" ht="12.75">
      <c r="A58" s="15" t="s">
        <v>104</v>
      </c>
      <c r="B58" s="17" t="s">
        <v>91</v>
      </c>
      <c r="C58" s="16">
        <v>12187.39</v>
      </c>
      <c r="D58" s="16" t="s">
        <v>12</v>
      </c>
      <c r="E58" s="16">
        <v>4719.783739999999</v>
      </c>
    </row>
    <row r="59" spans="1:5" ht="12.75">
      <c r="A59" s="13" t="s">
        <v>105</v>
      </c>
      <c r="B59" s="13" t="s">
        <v>106</v>
      </c>
      <c r="C59" s="14">
        <f>C60+C65</f>
        <v>21145.66</v>
      </c>
      <c r="D59" s="14" t="s">
        <v>12</v>
      </c>
      <c r="E59" s="14">
        <v>22093.14</v>
      </c>
    </row>
    <row r="60" spans="1:5" ht="12.75">
      <c r="A60" s="15" t="s">
        <v>107</v>
      </c>
      <c r="B60" s="17" t="s">
        <v>108</v>
      </c>
      <c r="C60" s="16">
        <f>SUM(C61:C63)</f>
        <v>9258.5</v>
      </c>
      <c r="D60" s="16" t="s">
        <v>12</v>
      </c>
      <c r="E60" s="16">
        <v>15913.11</v>
      </c>
    </row>
    <row r="61" spans="1:5" ht="12.75">
      <c r="A61" s="15" t="s">
        <v>109</v>
      </c>
      <c r="B61" s="17" t="s">
        <v>110</v>
      </c>
      <c r="C61" s="16"/>
      <c r="D61" s="16" t="s">
        <v>133</v>
      </c>
      <c r="E61" s="16">
        <v>11035.2</v>
      </c>
    </row>
    <row r="62" spans="1:5" ht="12.75">
      <c r="A62" s="15" t="s">
        <v>111</v>
      </c>
      <c r="B62" s="17" t="s">
        <v>112</v>
      </c>
      <c r="C62" s="16">
        <v>0</v>
      </c>
      <c r="D62" s="16" t="s">
        <v>12</v>
      </c>
      <c r="E62" s="16">
        <v>0</v>
      </c>
    </row>
    <row r="63" spans="1:5" ht="12.75">
      <c r="A63" s="15" t="s">
        <v>113</v>
      </c>
      <c r="B63" s="17" t="s">
        <v>114</v>
      </c>
      <c r="C63" s="16">
        <v>9258.5</v>
      </c>
      <c r="D63" s="16" t="s">
        <v>12</v>
      </c>
      <c r="E63" s="16">
        <v>4877.91</v>
      </c>
    </row>
    <row r="64" spans="1:5" ht="39">
      <c r="A64" s="15" t="s">
        <v>115</v>
      </c>
      <c r="B64" s="17" t="s">
        <v>116</v>
      </c>
      <c r="C64" s="16">
        <v>7737.8</v>
      </c>
      <c r="D64" s="16" t="s">
        <v>12</v>
      </c>
      <c r="E64" s="16">
        <v>0</v>
      </c>
    </row>
    <row r="65" spans="1:5" ht="12.75">
      <c r="A65" s="15" t="s">
        <v>117</v>
      </c>
      <c r="B65" s="17" t="s">
        <v>118</v>
      </c>
      <c r="C65" s="16">
        <v>11887.16</v>
      </c>
      <c r="D65" s="16" t="s">
        <v>12</v>
      </c>
      <c r="E65" s="16">
        <v>6180.03</v>
      </c>
    </row>
    <row r="66" spans="1:5" ht="21" customHeight="1">
      <c r="A66" s="13" t="s">
        <v>119</v>
      </c>
      <c r="B66" s="19" t="s">
        <v>120</v>
      </c>
      <c r="C66" s="14">
        <v>0.29</v>
      </c>
      <c r="D66" s="14" t="s">
        <v>12</v>
      </c>
      <c r="E66" s="21">
        <v>306417.965086</v>
      </c>
    </row>
    <row r="67" spans="1:5" ht="13.5">
      <c r="A67" s="15"/>
      <c r="B67" s="22" t="s">
        <v>121</v>
      </c>
      <c r="C67" s="23"/>
      <c r="D67" s="23"/>
      <c r="E67" s="23"/>
    </row>
    <row r="68" spans="1:5" ht="12.75">
      <c r="A68" s="15" t="s">
        <v>10</v>
      </c>
      <c r="B68" s="15" t="s">
        <v>122</v>
      </c>
      <c r="C68" s="24">
        <v>305</v>
      </c>
      <c r="D68" s="25" t="s">
        <v>123</v>
      </c>
      <c r="E68" s="24">
        <v>295.7</v>
      </c>
    </row>
    <row r="69" spans="1:5" ht="12.75">
      <c r="A69" s="15" t="s">
        <v>124</v>
      </c>
      <c r="B69" s="15" t="s">
        <v>125</v>
      </c>
      <c r="C69" s="24">
        <v>729.51</v>
      </c>
      <c r="D69" s="25" t="s">
        <v>126</v>
      </c>
      <c r="E69" s="24">
        <v>741.09</v>
      </c>
    </row>
    <row r="70" spans="1:5" ht="12.75">
      <c r="A70" s="15" t="s">
        <v>127</v>
      </c>
      <c r="B70" s="15" t="s">
        <v>128</v>
      </c>
      <c r="C70" s="26">
        <v>0.5216</v>
      </c>
      <c r="D70" s="27" t="s">
        <v>129</v>
      </c>
      <c r="E70" s="28">
        <v>192</v>
      </c>
    </row>
    <row r="71" spans="1:5" ht="12.75">
      <c r="A71" s="15" t="s">
        <v>130</v>
      </c>
      <c r="B71" s="15" t="s">
        <v>131</v>
      </c>
      <c r="C71" s="29">
        <v>56</v>
      </c>
      <c r="D71" s="30" t="s">
        <v>132</v>
      </c>
      <c r="E71" s="31">
        <v>85.4</v>
      </c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</sheetData>
  <sheetProtection/>
  <protectedRanges>
    <protectedRange sqref="C40 C71:E71 C61:C66 C46:C51 E61:E65 C41:D43 C68:E69 E40 C54:C58" name="Диапазон1_1_1_1_1"/>
    <protectedRange sqref="C31:D33 C27:C28 E25 C15:C19 C35:C39 C25 C12:E13 E39 C24:D24 E15:E19" name="Диапазон1_2_1_1_1_1"/>
    <protectedRange sqref="C44 E44" name="Диапазон1_21_1_1_1_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peo1</dc:creator>
  <cp:keywords/>
  <dc:description/>
  <cp:lastModifiedBy>peomain</cp:lastModifiedBy>
  <dcterms:created xsi:type="dcterms:W3CDTF">2020-08-24T06:30:40Z</dcterms:created>
  <dcterms:modified xsi:type="dcterms:W3CDTF">2020-08-24T07:16:40Z</dcterms:modified>
  <cp:category/>
  <cp:version/>
  <cp:contentType/>
  <cp:contentStatus/>
</cp:coreProperties>
</file>